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Escritorio\"/>
    </mc:Choice>
  </mc:AlternateContent>
  <xr:revisionPtr revIDLastSave="0" documentId="13_ncr:1_{63326B43-D37E-485A-9BE0-39C0332A5EA2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Presupuesto Base" sheetId="4" r:id="rId1"/>
    <sheet name="para presupuestar" sheetId="5" r:id="rId2"/>
  </sheets>
  <externalReferences>
    <externalReference r:id="rId3"/>
  </externalReferences>
  <definedNames>
    <definedName name="_xlnm.Print_Area" localSheetId="1">'para presupuestar'!$A$2:$H$255</definedName>
    <definedName name="_xlnm.Print_Area" localSheetId="0">'Presupuesto Base'!$A$2:$H$255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8" i="5" l="1"/>
  <c r="D176" i="5"/>
  <c r="D164" i="5"/>
  <c r="D160" i="5"/>
  <c r="D159" i="5"/>
  <c r="D154" i="5"/>
  <c r="J153" i="5"/>
  <c r="D140" i="5"/>
  <c r="D139" i="5"/>
  <c r="D137" i="5"/>
  <c r="D135" i="5"/>
  <c r="D133" i="5"/>
  <c r="D120" i="5"/>
  <c r="D118" i="5"/>
  <c r="D108" i="5"/>
  <c r="D107" i="5"/>
  <c r="D105" i="5"/>
  <c r="D104" i="5"/>
  <c r="D101" i="5"/>
  <c r="D99" i="5"/>
  <c r="D98" i="5"/>
  <c r="D155" i="5" s="1"/>
  <c r="L95" i="5"/>
  <c r="K95" i="5"/>
  <c r="J95" i="5"/>
  <c r="D95" i="5"/>
  <c r="D93" i="5"/>
  <c r="D76" i="5"/>
  <c r="D80" i="5" s="1"/>
  <c r="D90" i="5" s="1"/>
  <c r="D75" i="5"/>
  <c r="D79" i="5" s="1"/>
  <c r="D71" i="5"/>
  <c r="D68" i="5"/>
  <c r="D67" i="5"/>
  <c r="D60" i="5"/>
  <c r="D58" i="5"/>
  <c r="D57" i="5"/>
  <c r="D56" i="5"/>
  <c r="D55" i="5"/>
  <c r="D54" i="5"/>
  <c r="D53" i="5"/>
  <c r="D52" i="5"/>
  <c r="D48" i="5"/>
  <c r="D45" i="5"/>
  <c r="D44" i="5"/>
  <c r="D43" i="5"/>
  <c r="D42" i="5"/>
  <c r="D41" i="5"/>
  <c r="L38" i="5"/>
  <c r="K38" i="5"/>
  <c r="D37" i="5"/>
  <c r="D35" i="5"/>
  <c r="G12" i="5"/>
  <c r="H12" i="5" s="1"/>
  <c r="H28" i="4"/>
  <c r="H142" i="4"/>
  <c r="H162" i="4"/>
  <c r="H182" i="4"/>
  <c r="H220" i="4"/>
  <c r="H232" i="4"/>
  <c r="H238" i="4"/>
  <c r="H243" i="4"/>
  <c r="H246" i="4"/>
  <c r="G234" i="4"/>
  <c r="H234" i="4" s="1"/>
  <c r="G233" i="4"/>
  <c r="H233" i="4" s="1"/>
  <c r="D85" i="5" l="1"/>
  <c r="D157" i="5"/>
  <c r="H62" i="4"/>
  <c r="H236" i="4"/>
  <c r="G236" i="4"/>
  <c r="G252" i="4" l="1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4" i="4"/>
  <c r="H244" i="4" s="1"/>
  <c r="G241" i="4"/>
  <c r="H241" i="4" s="1"/>
  <c r="G240" i="4"/>
  <c r="H240" i="4" s="1"/>
  <c r="G239" i="4"/>
  <c r="H239" i="4" s="1"/>
  <c r="G204" i="4"/>
  <c r="H204" i="4" s="1"/>
  <c r="G203" i="4"/>
  <c r="H203" i="4" s="1"/>
  <c r="G202" i="4"/>
  <c r="H202" i="4" s="1"/>
  <c r="G201" i="4"/>
  <c r="H201" i="4" s="1"/>
  <c r="G200" i="4"/>
  <c r="H200" i="4" s="1"/>
  <c r="G199" i="4"/>
  <c r="H199" i="4" s="1"/>
  <c r="G198" i="4"/>
  <c r="H198" i="4" s="1"/>
  <c r="G197" i="4"/>
  <c r="H197" i="4" s="1"/>
  <c r="G196" i="4"/>
  <c r="H196" i="4" s="1"/>
  <c r="G195" i="4"/>
  <c r="H195" i="4" s="1"/>
  <c r="G194" i="4"/>
  <c r="H194" i="4" s="1"/>
  <c r="G193" i="4"/>
  <c r="H193" i="4" s="1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228" i="4" l="1"/>
  <c r="H228" i="4" s="1"/>
  <c r="G229" i="4"/>
  <c r="H229" i="4" s="1"/>
  <c r="G230" i="4"/>
  <c r="H230" i="4" s="1"/>
  <c r="G231" i="4"/>
  <c r="H231" i="4" s="1"/>
  <c r="G227" i="4"/>
  <c r="H227" i="4" s="1"/>
  <c r="G222" i="4"/>
  <c r="H222" i="4" s="1"/>
  <c r="G225" i="4"/>
  <c r="H225" i="4" s="1"/>
  <c r="G224" i="4"/>
  <c r="H224" i="4" s="1"/>
  <c r="G223" i="4"/>
  <c r="H223" i="4" s="1"/>
  <c r="G211" i="4"/>
  <c r="H211" i="4" s="1"/>
  <c r="G210" i="4"/>
  <c r="H210" i="4" s="1"/>
  <c r="G215" i="4"/>
  <c r="H215" i="4" s="1"/>
  <c r="G216" i="4"/>
  <c r="H216" i="4" s="1"/>
  <c r="G217" i="4"/>
  <c r="H217" i="4" s="1"/>
  <c r="G218" i="4"/>
  <c r="H218" i="4" s="1"/>
  <c r="G214" i="4"/>
  <c r="H214" i="4" s="1"/>
  <c r="G207" i="4"/>
  <c r="H207" i="4" s="1"/>
  <c r="G208" i="4"/>
  <c r="H208" i="4" s="1"/>
  <c r="G206" i="4"/>
  <c r="H206" i="4" s="1"/>
  <c r="G180" i="4"/>
  <c r="H180" i="4" s="1"/>
  <c r="G177" i="4"/>
  <c r="H177" i="4" s="1"/>
  <c r="G176" i="4"/>
  <c r="G178" i="4"/>
  <c r="G174" i="4"/>
  <c r="H174" i="4" s="1"/>
  <c r="G172" i="4"/>
  <c r="H172" i="4" s="1"/>
  <c r="G170" i="4"/>
  <c r="H170" i="4" s="1"/>
  <c r="G169" i="4"/>
  <c r="H169" i="4" s="1"/>
  <c r="G168" i="4"/>
  <c r="H168" i="4" s="1"/>
  <c r="G166" i="4"/>
  <c r="H166" i="4" s="1"/>
  <c r="G164" i="4"/>
  <c r="G156" i="4"/>
  <c r="G157" i="4"/>
  <c r="G160" i="4"/>
  <c r="G159" i="4"/>
  <c r="G158" i="4"/>
  <c r="H158" i="4" s="1"/>
  <c r="G155" i="4"/>
  <c r="G154" i="4"/>
  <c r="G153" i="4"/>
  <c r="H153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0" i="4"/>
  <c r="G139" i="4"/>
  <c r="G137" i="4"/>
  <c r="G135" i="4"/>
  <c r="G133" i="4"/>
  <c r="G109" i="4"/>
  <c r="H109" i="4" s="1"/>
  <c r="G110" i="4"/>
  <c r="H110" i="4" s="1"/>
  <c r="G111" i="4"/>
  <c r="H111" i="4" s="1"/>
  <c r="G112" i="4"/>
  <c r="H112" i="4" s="1"/>
  <c r="G113" i="4"/>
  <c r="H113" i="4" s="1"/>
  <c r="G114" i="4"/>
  <c r="H114" i="4" s="1"/>
  <c r="G115" i="4"/>
  <c r="H115" i="4" s="1"/>
  <c r="G116" i="4"/>
  <c r="H116" i="4" s="1"/>
  <c r="G117" i="4"/>
  <c r="H117" i="4" s="1"/>
  <c r="G118" i="4"/>
  <c r="G119" i="4"/>
  <c r="H119" i="4" s="1"/>
  <c r="G120" i="4"/>
  <c r="G121" i="4"/>
  <c r="H121" i="4" s="1"/>
  <c r="G122" i="4"/>
  <c r="H122" i="4" s="1"/>
  <c r="G123" i="4"/>
  <c r="H123" i="4" s="1"/>
  <c r="G124" i="4"/>
  <c r="H124" i="4" s="1"/>
  <c r="G125" i="4"/>
  <c r="H125" i="4" s="1"/>
  <c r="G126" i="4"/>
  <c r="H126" i="4" s="1"/>
  <c r="G127" i="4"/>
  <c r="H127" i="4" s="1"/>
  <c r="G128" i="4"/>
  <c r="H128" i="4" s="1"/>
  <c r="G129" i="4"/>
  <c r="H129" i="4" s="1"/>
  <c r="G108" i="4"/>
  <c r="G106" i="4"/>
  <c r="H106" i="4" s="1"/>
  <c r="G107" i="4"/>
  <c r="G105" i="4"/>
  <c r="G104" i="4"/>
  <c r="G100" i="4"/>
  <c r="G101" i="4"/>
  <c r="G99" i="4"/>
  <c r="G98" i="4"/>
  <c r="G94" i="4"/>
  <c r="H94" i="4" s="1"/>
  <c r="G95" i="4"/>
  <c r="G93" i="4"/>
  <c r="G86" i="4"/>
  <c r="H86" i="4" s="1"/>
  <c r="G87" i="4"/>
  <c r="H87" i="4" s="1"/>
  <c r="G88" i="4"/>
  <c r="H88" i="4" s="1"/>
  <c r="G89" i="4"/>
  <c r="H89" i="4" s="1"/>
  <c r="G90" i="4"/>
  <c r="G85" i="4"/>
  <c r="G80" i="4"/>
  <c r="G79" i="4"/>
  <c r="G75" i="4"/>
  <c r="G76" i="4"/>
  <c r="G72" i="4"/>
  <c r="H72" i="4" s="1"/>
  <c r="G71" i="4"/>
  <c r="G68" i="4"/>
  <c r="G67" i="4"/>
  <c r="G64" i="4"/>
  <c r="G63" i="4"/>
  <c r="G53" i="4"/>
  <c r="G54" i="4"/>
  <c r="G55" i="4"/>
  <c r="G56" i="4"/>
  <c r="G57" i="4"/>
  <c r="G58" i="4"/>
  <c r="G59" i="4"/>
  <c r="H59" i="4" s="1"/>
  <c r="G60" i="4"/>
  <c r="G52" i="4"/>
  <c r="G42" i="4"/>
  <c r="G43" i="4"/>
  <c r="G44" i="4"/>
  <c r="G45" i="4"/>
  <c r="G46" i="4"/>
  <c r="H46" i="4" s="1"/>
  <c r="G47" i="4"/>
  <c r="H47" i="4" s="1"/>
  <c r="G48" i="4"/>
  <c r="G49" i="4"/>
  <c r="H49" i="4" s="1"/>
  <c r="G41" i="4"/>
  <c r="G32" i="4"/>
  <c r="H32" i="4" s="1"/>
  <c r="G29" i="4"/>
  <c r="H29" i="4" s="1"/>
  <c r="G30" i="4"/>
  <c r="H30" i="4" s="1"/>
  <c r="G31" i="4"/>
  <c r="H31" i="4" s="1"/>
  <c r="K38" i="4"/>
  <c r="L38" i="4" s="1"/>
  <c r="G38" i="4"/>
  <c r="H38" i="4" s="1"/>
  <c r="G37" i="4"/>
  <c r="G36" i="4"/>
  <c r="H36" i="4" s="1"/>
  <c r="G35" i="4"/>
  <c r="G34" i="4"/>
  <c r="H34" i="4" s="1"/>
  <c r="G33" i="4"/>
  <c r="H33" i="4" s="1"/>
  <c r="G12" i="4"/>
  <c r="H12" i="4" s="1"/>
  <c r="D176" i="4"/>
  <c r="H176" i="4" s="1"/>
  <c r="D178" i="4"/>
  <c r="D164" i="4"/>
  <c r="D108" i="4"/>
  <c r="D107" i="4"/>
  <c r="D105" i="4"/>
  <c r="D104" i="4"/>
  <c r="J153" i="4"/>
  <c r="D160" i="4"/>
  <c r="D159" i="4"/>
  <c r="D154" i="4"/>
  <c r="D140" i="4"/>
  <c r="D139" i="4"/>
  <c r="D137" i="4"/>
  <c r="D135" i="4"/>
  <c r="D133" i="4"/>
  <c r="D99" i="4"/>
  <c r="D98" i="4"/>
  <c r="D155" i="4" s="1"/>
  <c r="D101" i="4"/>
  <c r="L95" i="4"/>
  <c r="K95" i="4"/>
  <c r="J95" i="4"/>
  <c r="D93" i="4"/>
  <c r="D76" i="4"/>
  <c r="D80" i="4" s="1"/>
  <c r="D90" i="4" s="1"/>
  <c r="D75" i="4"/>
  <c r="D79" i="4" s="1"/>
  <c r="D85" i="4" s="1"/>
  <c r="D71" i="4"/>
  <c r="D68" i="4"/>
  <c r="D67" i="4"/>
  <c r="D60" i="4"/>
  <c r="D58" i="4"/>
  <c r="D56" i="4"/>
  <c r="D57" i="4"/>
  <c r="D55" i="4"/>
  <c r="D54" i="4"/>
  <c r="D53" i="4"/>
  <c r="D52" i="4"/>
  <c r="D48" i="4"/>
  <c r="D37" i="4"/>
  <c r="D45" i="4"/>
  <c r="D44" i="4"/>
  <c r="D43" i="4"/>
  <c r="D42" i="4"/>
  <c r="D41" i="4"/>
  <c r="D35" i="4"/>
  <c r="D118" i="4"/>
  <c r="D120" i="4" s="1"/>
  <c r="H41" i="4" l="1"/>
  <c r="H85" i="4"/>
  <c r="H137" i="4"/>
  <c r="H67" i="4"/>
  <c r="H108" i="4"/>
  <c r="H99" i="4"/>
  <c r="H139" i="4"/>
  <c r="H93" i="4"/>
  <c r="H92" i="4" s="1"/>
  <c r="H133" i="4"/>
  <c r="H64" i="4"/>
  <c r="H164" i="4"/>
  <c r="H101" i="4"/>
  <c r="H120" i="4"/>
  <c r="H160" i="4"/>
  <c r="H135" i="4"/>
  <c r="H140" i="4"/>
  <c r="H107" i="4"/>
  <c r="H154" i="4"/>
  <c r="H178" i="4"/>
  <c r="H159" i="4"/>
  <c r="H90" i="4"/>
  <c r="H80" i="4"/>
  <c r="H71" i="4"/>
  <c r="H70" i="4" s="1"/>
  <c r="H104" i="4"/>
  <c r="H52" i="4"/>
  <c r="H63" i="4"/>
  <c r="H105" i="4"/>
  <c r="H155" i="4"/>
  <c r="H68" i="4"/>
  <c r="H53" i="4"/>
  <c r="H45" i="4"/>
  <c r="H60" i="4"/>
  <c r="H76" i="4"/>
  <c r="H100" i="4"/>
  <c r="H44" i="4"/>
  <c r="H43" i="4"/>
  <c r="H58" i="4"/>
  <c r="H75" i="4"/>
  <c r="H42" i="4"/>
  <c r="H57" i="4"/>
  <c r="H98" i="4"/>
  <c r="H97" i="4" s="1"/>
  <c r="H35" i="4"/>
  <c r="H56" i="4"/>
  <c r="H118" i="4"/>
  <c r="H48" i="4"/>
  <c r="H55" i="4"/>
  <c r="H79" i="4"/>
  <c r="H78" i="4" s="1"/>
  <c r="H37" i="4"/>
  <c r="H54" i="4"/>
  <c r="D95" i="4"/>
  <c r="D157" i="4" s="1"/>
  <c r="H157" i="4" s="1"/>
  <c r="H131" i="4" l="1"/>
  <c r="H40" i="4"/>
  <c r="H255" i="4" s="1"/>
  <c r="H103" i="4"/>
  <c r="H51" i="4"/>
  <c r="H74" i="4"/>
  <c r="H151" i="4"/>
  <c r="H84" i="4"/>
  <c r="H66" i="4"/>
  <c r="H9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usr</author>
    <author>Mauricio Gabriel Egui</author>
  </authors>
  <commentList>
    <comment ref="B42" authorId="0" shapeId="0" xr:uid="{5696C20B-F214-47F2-8DD3-D610DCF64A00}">
      <text>
        <r>
          <rPr>
            <b/>
            <sz val="9"/>
            <color indexed="81"/>
            <rFont val="Tahoma"/>
            <family val="2"/>
          </rPr>
          <t>usr:</t>
        </r>
        <r>
          <rPr>
            <sz val="9"/>
            <color indexed="81"/>
            <rFont val="Tahoma"/>
            <family val="2"/>
          </rPr>
          <t xml:space="preserve">
profundidad 1,50 mt
</t>
        </r>
      </text>
    </comment>
    <comment ref="B43" authorId="0" shapeId="0" xr:uid="{8E2A19CF-89D6-4FB2-8096-5477BE353C57}">
      <text>
        <r>
          <rPr>
            <b/>
            <sz val="9"/>
            <color indexed="81"/>
            <rFont val="Tahoma"/>
            <family val="2"/>
          </rPr>
          <t>usr:</t>
        </r>
        <r>
          <rPr>
            <sz val="9"/>
            <color indexed="81"/>
            <rFont val="Tahoma"/>
            <family val="2"/>
          </rPr>
          <t xml:space="preserve">
profundidad 1,50 mt
</t>
        </r>
      </text>
    </comment>
    <comment ref="B156" authorId="1" shapeId="0" xr:uid="{42F03685-E30A-4B70-93AA-BC80BFE881C7}">
      <text>
        <r>
          <rPr>
            <sz val="9"/>
            <color indexed="81"/>
            <rFont val="Tahoma"/>
            <family val="2"/>
          </rPr>
          <t xml:space="preserve">
incluye puertas placas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usr</author>
    <author>Mauricio Gabriel Egui</author>
  </authors>
  <commentList>
    <comment ref="B42" authorId="0" shapeId="0" xr:uid="{9E9F403D-B658-4F9E-8424-3D46809CB280}">
      <text>
        <r>
          <rPr>
            <b/>
            <sz val="9"/>
            <color indexed="81"/>
            <rFont val="Tahoma"/>
            <family val="2"/>
          </rPr>
          <t>usr:</t>
        </r>
        <r>
          <rPr>
            <sz val="9"/>
            <color indexed="81"/>
            <rFont val="Tahoma"/>
            <family val="2"/>
          </rPr>
          <t xml:space="preserve">
profundidad 1,50 mt
</t>
        </r>
      </text>
    </comment>
    <comment ref="B43" authorId="0" shapeId="0" xr:uid="{57A511BF-1FB3-4D68-9FE4-2E02525D5663}">
      <text>
        <r>
          <rPr>
            <b/>
            <sz val="9"/>
            <color indexed="81"/>
            <rFont val="Tahoma"/>
            <family val="2"/>
          </rPr>
          <t>usr:</t>
        </r>
        <r>
          <rPr>
            <sz val="9"/>
            <color indexed="81"/>
            <rFont val="Tahoma"/>
            <family val="2"/>
          </rPr>
          <t xml:space="preserve">
profundidad 1,50 mt
</t>
        </r>
      </text>
    </comment>
    <comment ref="B156" authorId="1" shapeId="0" xr:uid="{4E82F7AA-67B7-4BC7-835A-2D5B17E0485B}">
      <text>
        <r>
          <rPr>
            <sz val="9"/>
            <color indexed="81"/>
            <rFont val="Tahoma"/>
            <family val="2"/>
          </rPr>
          <t xml:space="preserve">
incluye puertas placas </t>
        </r>
      </text>
    </comment>
  </commentList>
</comments>
</file>

<file path=xl/sharedStrings.xml><?xml version="1.0" encoding="utf-8"?>
<sst xmlns="http://schemas.openxmlformats.org/spreadsheetml/2006/main" count="1024" uniqueCount="268">
  <si>
    <t>Designación</t>
  </si>
  <si>
    <t>U.M.</t>
  </si>
  <si>
    <t>Cantidad</t>
  </si>
  <si>
    <t>Unitario</t>
  </si>
  <si>
    <t>Total</t>
  </si>
  <si>
    <t>Trabajos preliminares de obra</t>
  </si>
  <si>
    <t>a)</t>
  </si>
  <si>
    <t>Global</t>
  </si>
  <si>
    <t>b)</t>
  </si>
  <si>
    <t>Movimientos de tierra</t>
  </si>
  <si>
    <t>M3</t>
  </si>
  <si>
    <t>c)</t>
  </si>
  <si>
    <t>d)</t>
  </si>
  <si>
    <t>e)</t>
  </si>
  <si>
    <t>ML</t>
  </si>
  <si>
    <t>f)</t>
  </si>
  <si>
    <t>g)</t>
  </si>
  <si>
    <t>h)</t>
  </si>
  <si>
    <t xml:space="preserve">Servicio de retiro de escombros y tierra con volquetes </t>
  </si>
  <si>
    <t>U</t>
  </si>
  <si>
    <t xml:space="preserve">Hormigón Armado </t>
  </si>
  <si>
    <t>M2</t>
  </si>
  <si>
    <t>j)</t>
  </si>
  <si>
    <t>k)</t>
  </si>
  <si>
    <t>Capas ailadoras</t>
  </si>
  <si>
    <t>Mamposterias</t>
  </si>
  <si>
    <t>Cubiertas de techos</t>
  </si>
  <si>
    <t>Contrapisos</t>
  </si>
  <si>
    <t>Carpetas</t>
  </si>
  <si>
    <t xml:space="preserve">Con colocacion de membrana asfaltica </t>
  </si>
  <si>
    <t>Pisos</t>
  </si>
  <si>
    <t xml:space="preserve">Zócalos </t>
  </si>
  <si>
    <t>de madera tarugada  a pared (living, dormitorios y paso)</t>
  </si>
  <si>
    <t>Ml</t>
  </si>
  <si>
    <t>Cielorrasos</t>
  </si>
  <si>
    <t xml:space="preserve"> bajo revestimientos    </t>
  </si>
  <si>
    <t>Fino a la cal  común preparado en Exterior( pared lat.living garage, y atrás de dormitorio, cargas superiores e internas a techos)</t>
  </si>
  <si>
    <t>Terminación con revestimiento especial  piedra (acceso,Treserva y galeria)</t>
  </si>
  <si>
    <t>i)</t>
  </si>
  <si>
    <t>Exterior,</t>
  </si>
  <si>
    <t xml:space="preserve">Buñas superiores reundidas  de 0,03m de alto y 0,02 de profundidad  </t>
  </si>
  <si>
    <t>M lin</t>
  </si>
  <si>
    <t>m)</t>
  </si>
  <si>
    <t xml:space="preserve">molduras Superior , saliente de revoque  de 0,30m de altura espesor 2 cm </t>
  </si>
  <si>
    <t>(Ver detalle en plano)</t>
  </si>
  <si>
    <t>n)</t>
  </si>
  <si>
    <t xml:space="preserve">molduras Superior , saliente de revoque  de 0,40m de altura espesor 2 cm </t>
  </si>
  <si>
    <t>o)</t>
  </si>
  <si>
    <t xml:space="preserve">molduras Superior , saliente de revoque  de 0,20m de altura espesor 2 cm </t>
  </si>
  <si>
    <t>p)</t>
  </si>
  <si>
    <t xml:space="preserve">molduras Superior , saliente de revoque  de 0,10m de altura espesor 2 cm </t>
  </si>
  <si>
    <t>q)</t>
  </si>
  <si>
    <t>molduras Superior , saliente de revoque  de 0,12m de altura espesor 2 cm (losa)</t>
  </si>
  <si>
    <t>r)</t>
  </si>
  <si>
    <t>molduras Superior , saliente de revoque  de 0,06m de altura espesor 2 cm (losa)</t>
  </si>
  <si>
    <t>s)</t>
  </si>
  <si>
    <t>molduras Superior , saliente de revoque  de 0,03m de altura espesor 2 cm (losa)</t>
  </si>
  <si>
    <t>t)</t>
  </si>
  <si>
    <t>Zócalos inferiores de + de 0,50m de altura  (ver detalles en planos)</t>
  </si>
  <si>
    <t xml:space="preserve">Revestimientos </t>
  </si>
  <si>
    <t xml:space="preserve">Cocina </t>
  </si>
  <si>
    <t>Colocación de aberturas</t>
  </si>
  <si>
    <t>Pintura</t>
  </si>
  <si>
    <t>De fijador pàra interiores  1 mano</t>
  </si>
  <si>
    <t>m2</t>
  </si>
  <si>
    <t>Varios</t>
  </si>
  <si>
    <t>Gl</t>
  </si>
  <si>
    <t>Instalación Sanitaria :</t>
  </si>
  <si>
    <t>Agua fria y caliente y desagues cloacales para baño de servicio(toilet )</t>
  </si>
  <si>
    <t xml:space="preserve"> (I.P., L°) incluido colocación de artefactos y griferias </t>
  </si>
  <si>
    <t xml:space="preserve">Agua fria y caliente y desagues cloacales para baño de servicio Planta baja </t>
  </si>
  <si>
    <t xml:space="preserve"> (I.P., L° y Du ) incluido colocación de artefactos </t>
  </si>
  <si>
    <t>Tramos de cañerias desagües principales cloacas Ø 110 conexión entre cámaras</t>
  </si>
  <si>
    <t>Cámara de inspección completa con armado de cojinete y acometidas</t>
  </si>
  <si>
    <t>u.</t>
  </si>
  <si>
    <t>Arnado de Cámara séptica desde inodoros y  Colocación de interceptor de grasa</t>
  </si>
  <si>
    <t>Excavación ,calzado con tapa de Pozo abs de 2,00m de Ø aprox. Y  de 2,30m</t>
  </si>
  <si>
    <t>de profundidad (Ver según suelo)</t>
  </si>
  <si>
    <t>Tramos de cañerías horizontales y verticales de ventilación para cloacas de Ø 100</t>
  </si>
  <si>
    <t>Conexión general (Tableros de electricidad según plano)</t>
  </si>
  <si>
    <t>Bocas de electricidad (iluminación)</t>
  </si>
  <si>
    <t>Bocas de electricidad (tomas corriente)</t>
  </si>
  <si>
    <t>Bocas de electricidad (tomas corriente aires acondicionados)</t>
  </si>
  <si>
    <t>Tablero central telefónica y de alarma</t>
  </si>
  <si>
    <t>Instalaciones de alarma</t>
  </si>
  <si>
    <t>Bocas de teclado</t>
  </si>
  <si>
    <t>Bocas de sensores de movimiento</t>
  </si>
  <si>
    <r>
      <t xml:space="preserve"> Exterior:</t>
    </r>
    <r>
      <rPr>
        <sz val="10"/>
        <rFont val="Arial"/>
        <family val="2"/>
      </rPr>
      <t xml:space="preserve"> de baldosones o similar   junta tradicional (canteros q dan al estudio )</t>
    </r>
  </si>
  <si>
    <t>Grueso fratasado (de limpieza , sobre cielorrasos) esp= 5mm</t>
  </si>
  <si>
    <t>Colocación de 2 perfiles I.P.N.10  en estructura de soporte de TR  (medidas a confirmar según plano sanitario )</t>
  </si>
  <si>
    <t>De ladrillo cerámico de  12x18x33  paredes interiores</t>
  </si>
  <si>
    <t xml:space="preserve"> Cerámica o porcelanato con  junta tradicional  H= 1,60mts  </t>
  </si>
  <si>
    <t xml:space="preserve"> Cerámica o porcelanato con  junta tradicional  H= 1,60mts </t>
  </si>
  <si>
    <t>Bocas de desague abiertas para  pluviales de 0,30x0,30x0,30 de profund.</t>
  </si>
  <si>
    <t>Contruccion de rejilla de captacion pluvial de Hº con reja superior  inclusive sobre losa</t>
  </si>
  <si>
    <r>
      <t xml:space="preserve">Exterior: </t>
    </r>
    <r>
      <rPr>
        <sz val="10"/>
        <rFont val="Arial"/>
        <family val="2"/>
      </rPr>
      <t>de Hormigon con (arena y canto rodado) de dosificación (1:4:4 )sobre terreno compactado de 0,12m de espesor ,con nylon agropol de 200 micrones debajo de éste (veredas perimetrales)</t>
    </r>
  </si>
  <si>
    <t xml:space="preserve">e) </t>
  </si>
  <si>
    <t>De ladrillo cerámico de 18x18x33 paredes exteriores</t>
  </si>
  <si>
    <t xml:space="preserve"> Cerámica o porcelanato con  junta tradicional  H= 2,00mts </t>
  </si>
  <si>
    <t>Cielorraso aplicado a la cal en Losa (ingreso)</t>
  </si>
  <si>
    <t>Replanteo y Cartel de obra</t>
  </si>
  <si>
    <t>Cerco de obra</t>
  </si>
  <si>
    <t>Limpieza y final de obra</t>
  </si>
  <si>
    <r>
      <t xml:space="preserve">Exterior: </t>
    </r>
    <r>
      <rPr>
        <sz val="10"/>
        <rFont val="Arial"/>
        <family val="2"/>
      </rPr>
      <t>Vereda perimetral de Hormigon elaborado (H21) terminacion peinado</t>
    </r>
  </si>
  <si>
    <r>
      <t>Interior:</t>
    </r>
    <r>
      <rPr>
        <sz val="10"/>
        <rFont val="Arial"/>
        <family val="2"/>
      </rPr>
      <t xml:space="preserve"> De Porcelanato junta tradicional en Baño Accesible (sobre carpeta cemento)</t>
    </r>
  </si>
  <si>
    <t>Zócalos sanitarios de pvc flexible / pasillos</t>
  </si>
  <si>
    <t xml:space="preserve">de Porcelanato idem pisos  </t>
  </si>
  <si>
    <t xml:space="preserve">Interior completo Grueso y fino terminado a la cal </t>
  </si>
  <si>
    <t>Grueso bajo revestimiento</t>
  </si>
  <si>
    <t xml:space="preserve">Sobre mesadas en 4 consultorios </t>
  </si>
  <si>
    <t xml:space="preserve">Fachada: </t>
  </si>
  <si>
    <r>
      <rPr>
        <b/>
        <u/>
        <sz val="10"/>
        <rFont val="Arial"/>
        <family val="2"/>
      </rPr>
      <t>Umbrales:</t>
    </r>
    <r>
      <rPr>
        <sz val="10"/>
        <rFont val="Arial"/>
        <family val="2"/>
      </rPr>
      <t xml:space="preserve"> de porcelanato idem piso</t>
    </r>
  </si>
  <si>
    <t>Colocación de mesada de granito para (cocina) de 0,60 x 2,00m c/Zocalo. incluye mensulas.</t>
  </si>
  <si>
    <t>c</t>
  </si>
  <si>
    <t>De Látex Interior antihongo cielorrasos, color a definir, Dos manos (Mín) sobre placas de yeso (Durlock)</t>
  </si>
  <si>
    <t>De inpregnante-curador y cetol o Barnices a para madera hasta acabado final hojas de puertas placas</t>
  </si>
  <si>
    <t>Tendido de Agua fria y caliente para baño para personas con discapacidad  (I.P.,L°,) . incluye  todos los Tramos de cañerias de termofusión bicapa para agua: comprende entrada,retorno, bajadas, montante y distrbución .</t>
  </si>
  <si>
    <t>Tendido Agua fria y caliente para pileta cocina de Sum  ( bacha ) incluye todos los Tramos de cañerias de termofusión bicapa para agua: comprende entrada,retorno, bajadas, montante y distrbución .</t>
  </si>
  <si>
    <t>Tendido de Agua fria y caliente para pileta  4 consultorios  ( bacha ) incluye todos los Tramos de cañerias de termofusión bicapa para agua: comprende entrada,retorno, bajadas, montante y distrbución .</t>
  </si>
  <si>
    <t xml:space="preserve">Colocacion de Tanque sisterna para bombeo de agua. Incluye conexión a la red, el armado de colector, y alimentacion a tanque </t>
  </si>
  <si>
    <t>Colocacion de dos  Tanques de reserva de  800 lts. Incluye entrada desde la red,armado colector,caños de bajadas para conectar a c/núcleo sanitarios</t>
  </si>
  <si>
    <t>De desagúes cloacales principales y secundarios, para baño para personas con discapacidad (I.P.,L°,)</t>
  </si>
  <si>
    <t>De desagúes cloacales principales y secund.  para pileta  4 consultorios</t>
  </si>
  <si>
    <t>Inodoro corto de loza para discapacitados, con asiento y depósito</t>
  </si>
  <si>
    <t xml:space="preserve">Griferia Monocomando discapacitado Pressmatic </t>
  </si>
  <si>
    <t xml:space="preserve">Espejo basculante </t>
  </si>
  <si>
    <t xml:space="preserve">Griferia </t>
  </si>
  <si>
    <t>Grifería mezcladora monocomando para cocina</t>
  </si>
  <si>
    <t>Accesorios</t>
  </si>
  <si>
    <t>Barral rebatible c/portarrollo junto a inodoro</t>
  </si>
  <si>
    <t xml:space="preserve">Barral fijo junto a inodoro </t>
  </si>
  <si>
    <t>Barral fijo junto a Lavatorio</t>
  </si>
  <si>
    <t>Barral con Jabonera</t>
  </si>
  <si>
    <t>Instalación de Termotanque a gas envasado de 150 lts de 20.000 kcl/h con salida de agua caliente</t>
  </si>
  <si>
    <t>Excavaciones Para Pilotines de 1,50 m de Prof</t>
  </si>
  <si>
    <t xml:space="preserve">Excavaciones Para vigas de fundación  (0,20x0,30) y (0,15x0,30)  </t>
  </si>
  <si>
    <t>Excavaciones Para desagües cloacales</t>
  </si>
  <si>
    <t>Excavaciones Para desagües  pluviales</t>
  </si>
  <si>
    <t xml:space="preserve">Relleno, compactado y acarreo de brosa para contrapisos </t>
  </si>
  <si>
    <r>
      <t>Interior:</t>
    </r>
    <r>
      <rPr>
        <sz val="10"/>
        <rFont val="Arial"/>
        <family val="2"/>
      </rPr>
      <t xml:space="preserve"> De Porcelanato junta tradicional (Sobre carpeta cemento)</t>
    </r>
    <r>
      <rPr>
        <b/>
        <sz val="10"/>
        <rFont val="Arial"/>
        <family val="2"/>
      </rPr>
      <t xml:space="preserve"> Sum-cocina-deposito-consultorios</t>
    </r>
  </si>
  <si>
    <t>a</t>
  </si>
  <si>
    <t>b</t>
  </si>
  <si>
    <t>d</t>
  </si>
  <si>
    <t>e</t>
  </si>
  <si>
    <t xml:space="preserve">Exterior </t>
  </si>
  <si>
    <t>Interior</t>
  </si>
  <si>
    <t>Remiendo de revoques en sala de estar.</t>
  </si>
  <si>
    <t>Pintura Latex color blanco en todo el interior del edificio</t>
  </si>
  <si>
    <t xml:space="preserve">Impermeabilizacion de Losa sobre Baño Masculino </t>
  </si>
  <si>
    <t>f</t>
  </si>
  <si>
    <t xml:space="preserve">Pintura esmalte negro 3 en 1 en rejas.  </t>
  </si>
  <si>
    <t>g</t>
  </si>
  <si>
    <t>h</t>
  </si>
  <si>
    <t>Cambio cielorraso placa fenolica,por cielorraso PVC en semicubiertos de ingreso y salida de sala de reuniones.</t>
  </si>
  <si>
    <t xml:space="preserve">En ladrillos: Pintura protectora impermeabilizante tipo brikol </t>
  </si>
  <si>
    <t>i</t>
  </si>
  <si>
    <t>j</t>
  </si>
  <si>
    <t>k</t>
  </si>
  <si>
    <t>GL</t>
  </si>
  <si>
    <t xml:space="preserve">Demoler mamposteria ( zabaleta),continuar con cubierta de chapa y preveer colocion perfil C 100 galvanizado similar al existente, realizar nueva caneleta 10,30 ml (exterior) y remiendo de bajadas pluviales ( zona de canaleta interna que comprende los locales de farmacia y dos consultorios) considerando todo el material y mano de obra necesaria para la ejecucion de todas las tareas  </t>
  </si>
  <si>
    <t>Generalidades</t>
  </si>
  <si>
    <t xml:space="preserve">Cambio de alambrado olimpico en mal estado x 2,00 h (90 ml) contemplar viga perimetral </t>
  </si>
  <si>
    <t>En vereda Perimetral: ejecucion de contrapiso</t>
  </si>
  <si>
    <t>En vereda perimetral:retiro de baldosas y demolicion contrapiso</t>
  </si>
  <si>
    <t>Vigilancia y Alumbrado,Energia electrica y Agua de construccion</t>
  </si>
  <si>
    <t>Retiro Caneleta embutida en construccion existente</t>
  </si>
  <si>
    <t>Demolicion mamposteria (vano pasillo y sector canaleta interna existente)</t>
  </si>
  <si>
    <t>Demolicion Cielorraso (existente en ingresos)</t>
  </si>
  <si>
    <t>Demolicion Vereda Perimetral (existentes)</t>
  </si>
  <si>
    <t>Retiro Alambrado olimpico existente en mal estado</t>
  </si>
  <si>
    <t>De Látex Interior con color a definir, Dos manos como mínimo o hasta lograr cubrir superficie.- se considera construccion nueva y  existente</t>
  </si>
  <si>
    <t xml:space="preserve">Cielorraso PVC exterior en ingreso de edificio existente </t>
  </si>
  <si>
    <t>Terminación con revestimiento plastico con color en el exterior (todas las vistas) se considera para edificio existente y ampliacion</t>
  </si>
  <si>
    <t>Impermeabilizacion de losa con manta geotextil y membrana liquida sobre nucleo sanitario existente</t>
  </si>
  <si>
    <t>Pintura protectora impermeabilizante tipo brikol en volumen mamposteria ladrillos comunes a la vista existentes</t>
  </si>
  <si>
    <t>Interior fino a la cal, en los sectores que necesiten terminacion EN EDIFICIO EXISTENTE</t>
  </si>
  <si>
    <t>Arreglos y pintura ESMALTE en cenefas perimetrales</t>
  </si>
  <si>
    <t xml:space="preserve">Preveer continuacion cubierta existente (chapa y perfil C100) </t>
  </si>
  <si>
    <t>Excavaciones Para vigas de fundación  (0,12X0,20) para amure de Alambrado olimpico, solados etc</t>
  </si>
  <si>
    <t>Para Rampas exteriores (elaborado in situ)</t>
  </si>
  <si>
    <t>Aire acondicionados /split frio/calor</t>
  </si>
  <si>
    <t>Instalacion de Gas</t>
  </si>
  <si>
    <t>Instalaciones de señales débiles/Incendio</t>
  </si>
  <si>
    <t>Instalaciones termomecanicas</t>
  </si>
  <si>
    <t>Muebles</t>
  </si>
  <si>
    <t>Zingueria</t>
  </si>
  <si>
    <t xml:space="preserve">Grafica y Señaletica </t>
  </si>
  <si>
    <t>Equipamiento</t>
  </si>
  <si>
    <t xml:space="preserve">Tendido de cañeria </t>
  </si>
  <si>
    <t>Estructura Metalica</t>
  </si>
  <si>
    <t>Albañileria</t>
  </si>
  <si>
    <t>Colocacion de alambrado olimpico romboidal de 2,00 h (completamiento perimetral del terreno)</t>
  </si>
  <si>
    <t xml:space="preserve">Puerta de acceso  de 1,50m x 2,05m  apertura 2  Hoja </t>
  </si>
  <si>
    <t xml:space="preserve">Puerta de interior de 1,50m x 2,05m  apertura 2  Hoja </t>
  </si>
  <si>
    <t>De Látex Exterior con color a definir, Dos manos como mínimo o hasta lograr cubrir superficie.- se considera construccion nueva y  existente (sobresalientes en ventanas)</t>
  </si>
  <si>
    <t xml:space="preserve">Puerta Vaiven con visor 0,90 x 2,00m hoja y marco de aluminio </t>
  </si>
  <si>
    <t xml:space="preserve">Bocas de teléfono /datos </t>
  </si>
  <si>
    <t>Boca de Alarma</t>
  </si>
  <si>
    <t xml:space="preserve">Pintura epoxi color a definir . Dos manos en friso Pasillos </t>
  </si>
  <si>
    <t>Pintura esmalte al agua blanco en puertas placas . (se considera construccion nueva y existente) Dos manos (Min)</t>
  </si>
  <si>
    <t>Suspendido de Placas de yeso tipo Durlock, sujetos con perfiles de HºGº (Placas de 12mm) con colocación de lana de vidrio en pasillos</t>
  </si>
  <si>
    <t>Puerta Placa de marco de aluminio y hoja de Madera  de 0,80x 2,05m (2 izquierda - 3 derecha )</t>
  </si>
  <si>
    <t>Obrador, Deposito y nucleo sanitario</t>
  </si>
  <si>
    <t>Excavaciones Retiro de suelo vegetal promedio h=0,40m</t>
  </si>
  <si>
    <t>Para bases centradas (0,80x0,80) ( eleborado in situ )</t>
  </si>
  <si>
    <t>Para troncos de columnas ( eleborado in situ )</t>
  </si>
  <si>
    <t>Para Pilotines ( eleborado in situ )</t>
  </si>
  <si>
    <t>Vigas de fundación ( eleborado in situ )</t>
  </si>
  <si>
    <t>Columnas ( eleborado in situ )</t>
  </si>
  <si>
    <t>Vigas Superiores ( eleborado in situ )</t>
  </si>
  <si>
    <t>Vigas Superiores de segundo nivel para Tanque de Reserva ( eleborado in situ )</t>
  </si>
  <si>
    <t>De Losa pretensada con ladrillos de tergopol, con capa de compresion de 0,08cm ( eleborado in situ )</t>
  </si>
  <si>
    <r>
      <t xml:space="preserve">Interior: </t>
    </r>
    <r>
      <rPr>
        <sz val="10"/>
        <rFont val="Arial"/>
        <family val="2"/>
      </rPr>
      <t>de Hormigon con (arena y canto rodado) de dosificación (1:4:4 ) sobre terreno compactado de 0,12m de espesor ,con nylon agropol de 200 micrones debajo de éste ,esto se realizara en el interior con malla sima</t>
    </r>
  </si>
  <si>
    <r>
      <t xml:space="preserve"> Interior</t>
    </r>
    <r>
      <rPr>
        <sz val="10"/>
        <rFont val="Arial"/>
        <family val="2"/>
      </rPr>
      <t xml:space="preserve"> De concreto 1:3  e: 0,02cm. filtrada para asiento de piso a definir  </t>
    </r>
  </si>
  <si>
    <r>
      <t xml:space="preserve"> Exterior </t>
    </r>
    <r>
      <rPr>
        <sz val="10"/>
        <rFont val="Arial"/>
        <family val="2"/>
      </rPr>
      <t xml:space="preserve"> De concreto 1:3  e: 0,02cm.filtrada </t>
    </r>
  </si>
  <si>
    <t>de PVC sujetos con perfiles tarugados a losa de  TR HºGº con colocación de lana de vidrio (SUM, Deposito, consutorios)</t>
  </si>
  <si>
    <t>Baño para personas con discapacidad</t>
  </si>
  <si>
    <t>Puerta de aluminio de 0,90x 2,05m (abre hacia afuera- izquierda ) baño accesible</t>
  </si>
  <si>
    <t xml:space="preserve">Ventana  de 1,50mx1,10 m  con hojas corredisas, marco  de Aluminio color  blanco para los 4 consultorios ,cocina y SUM </t>
  </si>
  <si>
    <t>Ventiluz  0,46m x 0,46m  tipo banderola hoja y marco de aluminio color blanco</t>
  </si>
  <si>
    <t>Pintura esmalte negro 3 en 1 en rejas.  Y cenefas perimetral (existente)</t>
  </si>
  <si>
    <t>Colocación de mesada de acero inoxidable para 2 consultorios de 0,60 x 1,60m c/Zocalo. incluye mensulas</t>
  </si>
  <si>
    <t>Herreria s/planilla</t>
  </si>
  <si>
    <r>
      <t>De desagúes cloacales principales y secund.  para pileta cocina de</t>
    </r>
    <r>
      <rPr>
        <sz val="10"/>
        <color rgb="FFFFFF00"/>
        <rFont val="Arial"/>
        <family val="2"/>
      </rPr>
      <t xml:space="preserve"> </t>
    </r>
    <r>
      <rPr>
        <sz val="10"/>
        <rFont val="Arial"/>
        <family val="2"/>
      </rPr>
      <t>SUM</t>
    </r>
  </si>
  <si>
    <t>Colocacion rejas de metal desplegado en ventanas (consultorios,SUM,cocina) al igual que en edificio existente</t>
  </si>
  <si>
    <t>Tendidos de desagües pluviales. cañerías de pvcø110 c/ accesorios y zanjeos, hasta cordon vereda.</t>
  </si>
  <si>
    <t>Instalaciones Electricas s/planos</t>
  </si>
  <si>
    <t>Sistema deteccion de incendio s/plano e informe de Seguridad e Higiene</t>
  </si>
  <si>
    <t xml:space="preserve">           AMPLIACION</t>
  </si>
  <si>
    <t xml:space="preserve">           CONSTRUCCION EXISTENTE </t>
  </si>
  <si>
    <t xml:space="preserve">Obra: Ampliacion  </t>
  </si>
  <si>
    <t xml:space="preserve">Conexiones a la red - Verificar estado de aprobacion de Edificacion existente </t>
  </si>
  <si>
    <t xml:space="preserve">Hidrolavado y Pintura exterior que comprende: Latex color similar al que existe o el que se defina, (mamposteria / marcos) </t>
  </si>
  <si>
    <t>Excavaciones  (0,80x0,80)  Para Bases centradas 1,50 de prof. (son medidas reales de bases, se deberá tener en cuenta la comodidad del operario al realizar la excavacion)</t>
  </si>
  <si>
    <t>CAPS "LA CUCHILLA"</t>
  </si>
  <si>
    <t>DIRECCION DE PLANEAMIENTO - MUNICIPALIDAD DE GUALEGUAYCHU</t>
  </si>
  <si>
    <t>Revoques  (a la cal)</t>
  </si>
  <si>
    <t xml:space="preserve">De chapa galvanizada HºGºNº25 sinusoidal sobre estructura metalica Con aislación térmica-hidrofuga con membrana tipo Isolant TBA Nº10  colocada con malla red de PVC por sobre  los perfiles "C" de 100 </t>
  </si>
  <si>
    <t>Saenz Peña y Jauretche</t>
  </si>
  <si>
    <t>Mat</t>
  </si>
  <si>
    <t xml:space="preserve">Exterior Grueso liso  con azotado hidrófugo impermeable </t>
  </si>
  <si>
    <t>Colocacion Muebles bajo mesada melamina 20mm (cocina y consultorios) 3,10 ml</t>
  </si>
  <si>
    <r>
      <t>Artefactos y Accesorios en Cocina</t>
    </r>
    <r>
      <rPr>
        <b/>
        <sz val="10"/>
        <color theme="1"/>
        <rFont val="Arial"/>
        <family val="2"/>
      </rPr>
      <t>:</t>
    </r>
    <r>
      <rPr>
        <sz val="10"/>
        <color theme="1"/>
        <rFont val="Arial"/>
        <family val="2"/>
      </rPr>
      <t xml:space="preserve"> Colocación de campana de extraccion  (no incluye caño de ventilación) </t>
    </r>
  </si>
  <si>
    <t xml:space="preserve">Colocacion canaletas de desagüe de chapa galvanizada(35 ml) y caños de bajada pluvial (12,4ml) idem material existente,contemplar el tramo de canaleta a colocar en edificio existente </t>
  </si>
  <si>
    <t>Colocacion rejas correderas de metal desplegado en puertas aberturas de emergencia  (ingreso /sum) al igual que en edificio existente</t>
  </si>
  <si>
    <t>Carteleria externa (cartel indicador CAPS) e interna (nomenclatura e indicadores numericos en locales, indicadores vias de escape,cartilla medica horarios y especialidades)</t>
  </si>
  <si>
    <t>Artefactos: (se prevee colocacion)</t>
  </si>
  <si>
    <t>Lavatorio de loza para discapacitados c/griferia</t>
  </si>
  <si>
    <t>Pileta de cocina de acero Inox. c/griferia</t>
  </si>
  <si>
    <t>Armado de tablero Seccional (diyuntor diferencial y llave termomagnetica) (4 llaves termomagneticas para circuitos)</t>
  </si>
  <si>
    <t xml:space="preserve">Panel de embutir led </t>
  </si>
  <si>
    <t>Panel led de embutir pro blanco</t>
  </si>
  <si>
    <t>Tortuga led de pared negro 18w</t>
  </si>
  <si>
    <t>Tortuga led de techo negro 12w</t>
  </si>
  <si>
    <t>Artefacto led de emergencia</t>
  </si>
  <si>
    <t>Baño discapacitado (se contempla un monto global para su colocacion)</t>
  </si>
  <si>
    <t>Proyecto y ejecucion de red de gas - proyecto y planos para realizar y aprobar instalacion parcial y final y provision de gas</t>
  </si>
  <si>
    <t>Artefactos de iluminacion</t>
  </si>
  <si>
    <t>,</t>
  </si>
  <si>
    <t xml:space="preserve"> Cajón Hidrófugo de ladrillo común esp. 0,15m 3 hiladas como minimo  más membrana asfáltica (118,12ml)</t>
  </si>
  <si>
    <t xml:space="preserve"> Cajón Hidrófugo de ladrillo común de  0,20m  3 hiladas como minimo  más membrana asfáltica (78,92 ml)</t>
  </si>
  <si>
    <t xml:space="preserve">Artefacto - 6 calefactores TB </t>
  </si>
  <si>
    <t xml:space="preserve">Artefacto - 1 Termotanque de 150 lt </t>
  </si>
  <si>
    <t xml:space="preserve">Artefacto -   1 cocina </t>
  </si>
  <si>
    <t>Mano de Obra</t>
  </si>
  <si>
    <t>Matafuegos y chapa baliza con soporte metalico</t>
  </si>
  <si>
    <t>Total en pesos: Ciento sesenta millones veintitres mil novecientos cincuenta y siete con 43/100</t>
  </si>
  <si>
    <t xml:space="preserve">Total en pesos: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</si>
</sst>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[$$-2C0A]\ #,##0.00"/>
    <numFmt numFmtId="166" formatCode="&quot;$&quot;\ 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0" tint="-0.249977111117893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 tint="-0.249977111117893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i/>
      <sz val="10"/>
      <color theme="1"/>
      <name val="Arial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0"/>
      <color rgb="FFFFFF0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3">
    <xf numFmtId="0" fontId="0" fillId="0" borderId="0" xfId="0"/>
    <xf numFmtId="165" fontId="0" fillId="0" borderId="0" xfId="0" applyNumberFormat="1"/>
    <xf numFmtId="0" fontId="0" fillId="0" borderId="0" xfId="0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4" fillId="4" borderId="14" xfId="0" applyFont="1" applyFill="1" applyBorder="1" applyAlignment="1">
      <alignment wrapText="1"/>
    </xf>
    <xf numFmtId="0" fontId="3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wrapText="1"/>
    </xf>
    <xf numFmtId="0" fontId="9" fillId="0" borderId="14" xfId="0" applyFont="1" applyBorder="1"/>
    <xf numFmtId="2" fontId="9" fillId="0" borderId="14" xfId="0" applyNumberFormat="1" applyFont="1" applyBorder="1" applyAlignment="1">
      <alignment horizontal="center" wrapText="1"/>
    </xf>
    <xf numFmtId="2" fontId="9" fillId="0" borderId="16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 wrapText="1"/>
    </xf>
    <xf numFmtId="0" fontId="4" fillId="2" borderId="14" xfId="0" applyFont="1" applyFill="1" applyBorder="1" applyAlignment="1">
      <alignment wrapText="1"/>
    </xf>
    <xf numFmtId="0" fontId="9" fillId="2" borderId="14" xfId="0" applyFont="1" applyFill="1" applyBorder="1" applyAlignment="1">
      <alignment horizontal="center"/>
    </xf>
    <xf numFmtId="2" fontId="9" fillId="2" borderId="16" xfId="0" applyNumberFormat="1" applyFont="1" applyFill="1" applyBorder="1" applyAlignment="1">
      <alignment horizontal="center" wrapText="1"/>
    </xf>
    <xf numFmtId="0" fontId="9" fillId="0" borderId="14" xfId="0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0" fontId="4" fillId="2" borderId="14" xfId="0" applyFont="1" applyFill="1" applyBorder="1" applyAlignment="1">
      <alignment horizontal="left" wrapText="1"/>
    </xf>
    <xf numFmtId="0" fontId="9" fillId="2" borderId="14" xfId="0" applyFont="1" applyFill="1" applyBorder="1"/>
    <xf numFmtId="2" fontId="9" fillId="2" borderId="16" xfId="0" applyNumberFormat="1" applyFont="1" applyFill="1" applyBorder="1"/>
    <xf numFmtId="0" fontId="9" fillId="0" borderId="14" xfId="0" applyFont="1" applyBorder="1" applyAlignment="1">
      <alignment horizontal="left" wrapText="1"/>
    </xf>
    <xf numFmtId="0" fontId="12" fillId="0" borderId="14" xfId="0" applyFont="1" applyBorder="1"/>
    <xf numFmtId="2" fontId="9" fillId="2" borderId="16" xfId="0" applyNumberFormat="1" applyFont="1" applyFill="1" applyBorder="1" applyAlignment="1">
      <alignment horizontal="center"/>
    </xf>
    <xf numFmtId="0" fontId="9" fillId="0" borderId="0" xfId="0" applyFont="1"/>
    <xf numFmtId="0" fontId="4" fillId="0" borderId="14" xfId="0" applyFont="1" applyBorder="1" applyAlignment="1">
      <alignment wrapText="1"/>
    </xf>
    <xf numFmtId="0" fontId="12" fillId="0" borderId="14" xfId="0" applyFont="1" applyBorder="1" applyAlignment="1">
      <alignment horizontal="center"/>
    </xf>
    <xf numFmtId="2" fontId="12" fillId="0" borderId="16" xfId="0" applyNumberFormat="1" applyFont="1" applyBorder="1" applyAlignment="1">
      <alignment horizontal="center"/>
    </xf>
    <xf numFmtId="0" fontId="4" fillId="0" borderId="14" xfId="0" applyFont="1" applyBorder="1" applyAlignment="1">
      <alignment horizontal="left" wrapText="1"/>
    </xf>
    <xf numFmtId="0" fontId="3" fillId="0" borderId="14" xfId="0" applyFont="1" applyBorder="1"/>
    <xf numFmtId="0" fontId="4" fillId="3" borderId="14" xfId="0" applyFont="1" applyFill="1" applyBorder="1" applyAlignment="1">
      <alignment horizontal="left" wrapText="1"/>
    </xf>
    <xf numFmtId="0" fontId="9" fillId="3" borderId="14" xfId="0" applyFont="1" applyFill="1" applyBorder="1" applyAlignment="1">
      <alignment horizontal="left" wrapText="1"/>
    </xf>
    <xf numFmtId="0" fontId="9" fillId="0" borderId="14" xfId="0" applyFont="1" applyBorder="1" applyAlignment="1">
      <alignment wrapText="1"/>
    </xf>
    <xf numFmtId="0" fontId="12" fillId="0" borderId="14" xfId="0" applyFont="1" applyBorder="1" applyAlignment="1">
      <alignment wrapText="1"/>
    </xf>
    <xf numFmtId="0" fontId="0" fillId="0" borderId="4" xfId="0" applyBorder="1"/>
    <xf numFmtId="0" fontId="3" fillId="0" borderId="14" xfId="0" applyFont="1" applyBorder="1" applyAlignment="1">
      <alignment horizontal="center"/>
    </xf>
    <xf numFmtId="2" fontId="9" fillId="3" borderId="16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20" xfId="0" applyFont="1" applyBorder="1" applyAlignment="1">
      <alignment horizontal="left" wrapText="1"/>
    </xf>
    <xf numFmtId="0" fontId="9" fillId="0" borderId="20" xfId="0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0" fontId="4" fillId="2" borderId="20" xfId="0" applyFont="1" applyFill="1" applyBorder="1"/>
    <xf numFmtId="0" fontId="9" fillId="2" borderId="20" xfId="0" applyFont="1" applyFill="1" applyBorder="1"/>
    <xf numFmtId="2" fontId="9" fillId="2" borderId="23" xfId="0" applyNumberFormat="1" applyFont="1" applyFill="1" applyBorder="1"/>
    <xf numFmtId="0" fontId="9" fillId="0" borderId="15" xfId="0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  <xf numFmtId="2" fontId="9" fillId="0" borderId="27" xfId="0" applyNumberFormat="1" applyFont="1" applyBorder="1" applyAlignment="1">
      <alignment horizontal="center"/>
    </xf>
    <xf numFmtId="0" fontId="4" fillId="2" borderId="14" xfId="0" applyFont="1" applyFill="1" applyBorder="1"/>
    <xf numFmtId="0" fontId="9" fillId="0" borderId="20" xfId="0" applyFont="1" applyBorder="1"/>
    <xf numFmtId="2" fontId="9" fillId="0" borderId="23" xfId="0" applyNumberFormat="1" applyFont="1" applyBorder="1" applyAlignment="1">
      <alignment horizontal="center"/>
    </xf>
    <xf numFmtId="2" fontId="12" fillId="0" borderId="14" xfId="0" applyNumberFormat="1" applyFont="1" applyBorder="1" applyAlignment="1">
      <alignment horizontal="center"/>
    </xf>
    <xf numFmtId="2" fontId="9" fillId="0" borderId="26" xfId="0" applyNumberFormat="1" applyFont="1" applyBorder="1" applyAlignment="1">
      <alignment horizontal="center"/>
    </xf>
    <xf numFmtId="2" fontId="9" fillId="2" borderId="14" xfId="0" applyNumberFormat="1" applyFont="1" applyFill="1" applyBorder="1" applyAlignment="1">
      <alignment horizontal="center"/>
    </xf>
    <xf numFmtId="2" fontId="12" fillId="2" borderId="16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1" fillId="2" borderId="14" xfId="0" applyFont="1" applyFill="1" applyBorder="1" applyAlignment="1">
      <alignment horizontal="left" wrapText="1"/>
    </xf>
    <xf numFmtId="0" fontId="12" fillId="2" borderId="14" xfId="0" applyFont="1" applyFill="1" applyBorder="1" applyAlignment="1">
      <alignment horizontal="center"/>
    </xf>
    <xf numFmtId="0" fontId="12" fillId="0" borderId="14" xfId="0" applyFont="1" applyBorder="1" applyAlignment="1">
      <alignment horizontal="left" wrapText="1"/>
    </xf>
    <xf numFmtId="0" fontId="20" fillId="0" borderId="0" xfId="0" applyFont="1"/>
    <xf numFmtId="1" fontId="9" fillId="0" borderId="14" xfId="0" applyNumberFormat="1" applyFont="1" applyBorder="1" applyAlignment="1">
      <alignment horizontal="center"/>
    </xf>
    <xf numFmtId="0" fontId="18" fillId="5" borderId="14" xfId="0" applyFont="1" applyFill="1" applyBorder="1" applyAlignment="1">
      <alignment horizontal="left"/>
    </xf>
    <xf numFmtId="2" fontId="12" fillId="5" borderId="14" xfId="0" applyNumberFormat="1" applyFont="1" applyFill="1" applyBorder="1" applyAlignment="1">
      <alignment horizontal="center"/>
    </xf>
    <xf numFmtId="2" fontId="12" fillId="5" borderId="16" xfId="0" applyNumberFormat="1" applyFont="1" applyFill="1" applyBorder="1" applyAlignment="1">
      <alignment horizontal="center"/>
    </xf>
    <xf numFmtId="0" fontId="12" fillId="5" borderId="14" xfId="0" applyFont="1" applyFill="1" applyBorder="1"/>
    <xf numFmtId="0" fontId="9" fillId="5" borderId="14" xfId="0" applyFont="1" applyFill="1" applyBorder="1" applyAlignment="1">
      <alignment horizontal="center"/>
    </xf>
    <xf numFmtId="2" fontId="9" fillId="5" borderId="16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wrapText="1"/>
    </xf>
    <xf numFmtId="0" fontId="0" fillId="5" borderId="0" xfId="0" applyFill="1"/>
    <xf numFmtId="0" fontId="3" fillId="5" borderId="0" xfId="0" applyFont="1" applyFill="1" applyAlignment="1">
      <alignment horizontal="center"/>
    </xf>
    <xf numFmtId="0" fontId="12" fillId="5" borderId="0" xfId="0" applyFont="1" applyFill="1"/>
    <xf numFmtId="2" fontId="9" fillId="5" borderId="0" xfId="0" applyNumberFormat="1" applyFont="1" applyFill="1" applyAlignment="1">
      <alignment horizontal="center"/>
    </xf>
    <xf numFmtId="1" fontId="9" fillId="5" borderId="0" xfId="0" applyNumberFormat="1" applyFont="1" applyFill="1" applyAlignment="1">
      <alignment horizontal="center"/>
    </xf>
    <xf numFmtId="0" fontId="9" fillId="0" borderId="12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24" xfId="0" applyFont="1" applyBorder="1"/>
    <xf numFmtId="0" fontId="9" fillId="7" borderId="14" xfId="0" applyFont="1" applyFill="1" applyBorder="1"/>
    <xf numFmtId="0" fontId="4" fillId="0" borderId="14" xfId="0" applyFont="1" applyBorder="1"/>
    <xf numFmtId="0" fontId="11" fillId="0" borderId="14" xfId="0" applyFont="1" applyBorder="1"/>
    <xf numFmtId="0" fontId="9" fillId="0" borderId="14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12" xfId="0" applyFont="1" applyBorder="1" applyAlignment="1">
      <alignment horizontal="left" wrapText="1"/>
    </xf>
    <xf numFmtId="0" fontId="3" fillId="6" borderId="26" xfId="0" applyFont="1" applyFill="1" applyBorder="1"/>
    <xf numFmtId="0" fontId="3" fillId="6" borderId="14" xfId="0" applyFont="1" applyFill="1" applyBorder="1"/>
    <xf numFmtId="0" fontId="4" fillId="0" borderId="24" xfId="0" applyFont="1" applyBorder="1"/>
    <xf numFmtId="0" fontId="11" fillId="0" borderId="12" xfId="0" applyFont="1" applyBorder="1"/>
    <xf numFmtId="0" fontId="11" fillId="0" borderId="14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3" fillId="2" borderId="31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8" fillId="8" borderId="32" xfId="0" applyFont="1" applyFill="1" applyBorder="1" applyAlignment="1">
      <alignment horizontal="left" vertical="center" wrapText="1"/>
    </xf>
    <xf numFmtId="0" fontId="3" fillId="6" borderId="2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3" fillId="6" borderId="13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2" fontId="9" fillId="5" borderId="16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12" fillId="0" borderId="14" xfId="0" applyFont="1" applyBorder="1" applyAlignment="1">
      <alignment horizontal="center" vertical="center"/>
    </xf>
    <xf numFmtId="1" fontId="9" fillId="0" borderId="35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25" xfId="0" applyBorder="1" applyAlignment="1">
      <alignment vertical="center"/>
    </xf>
    <xf numFmtId="2" fontId="0" fillId="0" borderId="14" xfId="0" applyNumberFormat="1" applyBorder="1" applyAlignment="1">
      <alignment horizontal="center"/>
    </xf>
    <xf numFmtId="0" fontId="3" fillId="6" borderId="26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4" fillId="0" borderId="11" xfId="0" applyFont="1" applyBorder="1"/>
    <xf numFmtId="0" fontId="3" fillId="0" borderId="12" xfId="0" applyFont="1" applyBorder="1" applyAlignment="1">
      <alignment horizontal="center"/>
    </xf>
    <xf numFmtId="0" fontId="9" fillId="0" borderId="26" xfId="0" applyFont="1" applyBorder="1" applyAlignment="1">
      <alignment horizontal="left"/>
    </xf>
    <xf numFmtId="0" fontId="9" fillId="0" borderId="26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9" fillId="0" borderId="25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9" fillId="0" borderId="38" xfId="0" applyFont="1" applyBorder="1"/>
    <xf numFmtId="2" fontId="9" fillId="0" borderId="38" xfId="0" applyNumberFormat="1" applyFont="1" applyBorder="1" applyAlignment="1">
      <alignment horizontal="center" vertical="center"/>
    </xf>
    <xf numFmtId="1" fontId="12" fillId="0" borderId="38" xfId="0" applyNumberFormat="1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17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/>
    <xf numFmtId="0" fontId="24" fillId="0" borderId="0" xfId="0" applyFont="1" applyAlignment="1">
      <alignment horizontal="left" vertical="center"/>
    </xf>
    <xf numFmtId="165" fontId="3" fillId="2" borderId="39" xfId="1" applyNumberFormat="1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vertical="center"/>
    </xf>
    <xf numFmtId="0" fontId="8" fillId="0" borderId="0" xfId="0" applyFont="1"/>
    <xf numFmtId="0" fontId="9" fillId="0" borderId="22" xfId="0" applyFont="1" applyBorder="1" applyAlignment="1">
      <alignment vertical="center"/>
    </xf>
    <xf numFmtId="0" fontId="6" fillId="3" borderId="20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wrapText="1"/>
    </xf>
    <xf numFmtId="0" fontId="9" fillId="6" borderId="14" xfId="0" applyFont="1" applyFill="1" applyBorder="1" applyAlignment="1">
      <alignment horizontal="center" vertical="center"/>
    </xf>
    <xf numFmtId="2" fontId="9" fillId="6" borderId="16" xfId="0" applyNumberFormat="1" applyFont="1" applyFill="1" applyBorder="1" applyAlignment="1">
      <alignment horizontal="center" vertical="center"/>
    </xf>
    <xf numFmtId="1" fontId="14" fillId="6" borderId="16" xfId="0" applyNumberFormat="1" applyFont="1" applyFill="1" applyBorder="1" applyAlignment="1">
      <alignment horizontal="center" vertical="center"/>
    </xf>
    <xf numFmtId="1" fontId="12" fillId="6" borderId="16" xfId="0" applyNumberFormat="1" applyFont="1" applyFill="1" applyBorder="1" applyAlignment="1">
      <alignment horizontal="center" vertical="center"/>
    </xf>
    <xf numFmtId="2" fontId="9" fillId="5" borderId="14" xfId="0" applyNumberFormat="1" applyFont="1" applyFill="1" applyBorder="1" applyAlignment="1">
      <alignment horizontal="center" vertical="center"/>
    </xf>
    <xf numFmtId="2" fontId="9" fillId="0" borderId="23" xfId="0" applyNumberFormat="1" applyFont="1" applyBorder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165" fontId="12" fillId="0" borderId="14" xfId="0" applyNumberFormat="1" applyFont="1" applyBorder="1" applyAlignment="1">
      <alignment horizontal="left" vertical="center"/>
    </xf>
    <xf numFmtId="165" fontId="12" fillId="5" borderId="14" xfId="0" applyNumberFormat="1" applyFont="1" applyFill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5" fontId="4" fillId="0" borderId="2" xfId="0" applyNumberFormat="1" applyFont="1" applyBorder="1" applyAlignment="1">
      <alignment horizontal="left" vertical="distributed"/>
    </xf>
    <xf numFmtId="165" fontId="3" fillId="2" borderId="30" xfId="1" applyNumberFormat="1" applyFont="1" applyFill="1" applyBorder="1" applyAlignment="1" applyProtection="1">
      <alignment horizontal="left" wrapText="1"/>
    </xf>
    <xf numFmtId="165" fontId="3" fillId="0" borderId="14" xfId="1" applyNumberFormat="1" applyFont="1" applyFill="1" applyBorder="1" applyAlignment="1" applyProtection="1">
      <alignment horizontal="left"/>
    </xf>
    <xf numFmtId="165" fontId="3" fillId="0" borderId="29" xfId="1" applyNumberFormat="1" applyFont="1" applyFill="1" applyBorder="1" applyAlignment="1" applyProtection="1">
      <alignment horizontal="left"/>
    </xf>
    <xf numFmtId="165" fontId="3" fillId="3" borderId="20" xfId="0" applyNumberFormat="1" applyFont="1" applyFill="1" applyBorder="1" applyAlignment="1">
      <alignment horizontal="left"/>
    </xf>
    <xf numFmtId="165" fontId="9" fillId="0" borderId="14" xfId="0" applyNumberFormat="1" applyFont="1" applyBorder="1" applyAlignment="1">
      <alignment horizontal="left"/>
    </xf>
    <xf numFmtId="165" fontId="3" fillId="0" borderId="14" xfId="0" applyNumberFormat="1" applyFont="1" applyBorder="1" applyAlignment="1">
      <alignment horizontal="left"/>
    </xf>
    <xf numFmtId="165" fontId="10" fillId="0" borderId="14" xfId="0" applyNumberFormat="1" applyFont="1" applyBorder="1" applyAlignment="1">
      <alignment horizontal="left"/>
    </xf>
    <xf numFmtId="165" fontId="9" fillId="2" borderId="14" xfId="0" applyNumberFormat="1" applyFont="1" applyFill="1" applyBorder="1" applyAlignment="1">
      <alignment horizontal="left"/>
    </xf>
    <xf numFmtId="165" fontId="9" fillId="6" borderId="14" xfId="0" applyNumberFormat="1" applyFont="1" applyFill="1" applyBorder="1" applyAlignment="1">
      <alignment horizontal="left"/>
    </xf>
    <xf numFmtId="165" fontId="3" fillId="2" borderId="14" xfId="0" applyNumberFormat="1" applyFont="1" applyFill="1" applyBorder="1" applyAlignment="1">
      <alignment horizontal="left"/>
    </xf>
    <xf numFmtId="165" fontId="9" fillId="0" borderId="14" xfId="0" applyNumberFormat="1" applyFont="1" applyBorder="1" applyAlignment="1">
      <alignment horizontal="left" vertical="center"/>
    </xf>
    <xf numFmtId="166" fontId="9" fillId="0" borderId="14" xfId="0" applyNumberFormat="1" applyFont="1" applyBorder="1" applyAlignment="1">
      <alignment horizontal="left" vertical="center"/>
    </xf>
    <xf numFmtId="166" fontId="10" fillId="0" borderId="14" xfId="0" applyNumberFormat="1" applyFont="1" applyBorder="1" applyAlignment="1">
      <alignment horizontal="left"/>
    </xf>
    <xf numFmtId="165" fontId="12" fillId="0" borderId="14" xfId="0" applyNumberFormat="1" applyFont="1" applyBorder="1" applyAlignment="1">
      <alignment horizontal="left"/>
    </xf>
    <xf numFmtId="165" fontId="16" fillId="0" borderId="14" xfId="0" applyNumberFormat="1" applyFont="1" applyBorder="1" applyAlignment="1">
      <alignment horizontal="left"/>
    </xf>
    <xf numFmtId="165" fontId="16" fillId="2" borderId="14" xfId="0" applyNumberFormat="1" applyFont="1" applyFill="1" applyBorder="1" applyAlignment="1">
      <alignment horizontal="left"/>
    </xf>
    <xf numFmtId="165" fontId="10" fillId="2" borderId="14" xfId="0" applyNumberFormat="1" applyFont="1" applyFill="1" applyBorder="1" applyAlignment="1">
      <alignment horizontal="left"/>
    </xf>
    <xf numFmtId="165" fontId="9" fillId="0" borderId="20" xfId="0" applyNumberFormat="1" applyFont="1" applyBorder="1" applyAlignment="1">
      <alignment horizontal="left"/>
    </xf>
    <xf numFmtId="165" fontId="10" fillId="0" borderId="20" xfId="0" applyNumberFormat="1" applyFont="1" applyBorder="1" applyAlignment="1">
      <alignment horizontal="left"/>
    </xf>
    <xf numFmtId="165" fontId="10" fillId="2" borderId="20" xfId="0" applyNumberFormat="1" applyFont="1" applyFill="1" applyBorder="1" applyAlignment="1">
      <alignment horizontal="left"/>
    </xf>
    <xf numFmtId="166" fontId="9" fillId="0" borderId="14" xfId="0" applyNumberFormat="1" applyFont="1" applyBorder="1" applyAlignment="1">
      <alignment horizontal="left"/>
    </xf>
    <xf numFmtId="165" fontId="9" fillId="2" borderId="14" xfId="1" applyNumberFormat="1" applyFont="1" applyFill="1" applyBorder="1" applyAlignment="1" applyProtection="1">
      <alignment horizontal="left"/>
    </xf>
    <xf numFmtId="165" fontId="9" fillId="0" borderId="20" xfId="1" applyNumberFormat="1" applyFont="1" applyFill="1" applyBorder="1" applyAlignment="1" applyProtection="1">
      <alignment horizontal="left"/>
    </xf>
    <xf numFmtId="165" fontId="9" fillId="0" borderId="20" xfId="1" applyNumberFormat="1" applyFont="1" applyFill="1" applyBorder="1" applyAlignment="1" applyProtection="1">
      <alignment horizontal="left" vertical="center"/>
    </xf>
    <xf numFmtId="165" fontId="9" fillId="0" borderId="14" xfId="1" applyNumberFormat="1" applyFont="1" applyFill="1" applyBorder="1" applyAlignment="1" applyProtection="1">
      <alignment horizontal="left" vertical="center"/>
    </xf>
    <xf numFmtId="165" fontId="10" fillId="0" borderId="14" xfId="1" applyNumberFormat="1" applyFont="1" applyFill="1" applyBorder="1" applyAlignment="1" applyProtection="1">
      <alignment horizontal="left"/>
    </xf>
    <xf numFmtId="165" fontId="9" fillId="0" borderId="26" xfId="1" applyNumberFormat="1" applyFont="1" applyFill="1" applyBorder="1" applyAlignment="1" applyProtection="1">
      <alignment horizontal="left"/>
    </xf>
    <xf numFmtId="165" fontId="3" fillId="0" borderId="26" xfId="1" applyNumberFormat="1" applyFont="1" applyFill="1" applyBorder="1" applyAlignment="1" applyProtection="1">
      <alignment horizontal="left"/>
    </xf>
    <xf numFmtId="165" fontId="10" fillId="0" borderId="20" xfId="1" applyNumberFormat="1" applyFont="1" applyFill="1" applyBorder="1" applyAlignment="1" applyProtection="1">
      <alignment horizontal="left"/>
    </xf>
    <xf numFmtId="165" fontId="3" fillId="6" borderId="16" xfId="0" applyNumberFormat="1" applyFont="1" applyFill="1" applyBorder="1" applyAlignment="1">
      <alignment horizontal="left"/>
    </xf>
    <xf numFmtId="0" fontId="3" fillId="6" borderId="16" xfId="0" applyFont="1" applyFill="1" applyBorder="1" applyAlignment="1">
      <alignment horizontal="left"/>
    </xf>
    <xf numFmtId="0" fontId="15" fillId="6" borderId="16" xfId="0" applyFont="1" applyFill="1" applyBorder="1" applyAlignment="1">
      <alignment horizontal="left"/>
    </xf>
    <xf numFmtId="0" fontId="3" fillId="6" borderId="27" xfId="0" applyFont="1" applyFill="1" applyBorder="1" applyAlignment="1">
      <alignment horizontal="left"/>
    </xf>
    <xf numFmtId="165" fontId="9" fillId="5" borderId="14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14" fontId="3" fillId="0" borderId="5" xfId="0" applyNumberFormat="1" applyFont="1" applyBorder="1" applyAlignment="1">
      <alignment horizontal="left" vertical="center"/>
    </xf>
    <xf numFmtId="165" fontId="3" fillId="4" borderId="14" xfId="0" applyNumberFormat="1" applyFont="1" applyFill="1" applyBorder="1" applyAlignment="1">
      <alignment horizontal="left"/>
    </xf>
    <xf numFmtId="165" fontId="3" fillId="0" borderId="20" xfId="0" applyNumberFormat="1" applyFont="1" applyBorder="1" applyAlignment="1">
      <alignment horizontal="left"/>
    </xf>
    <xf numFmtId="0" fontId="13" fillId="0" borderId="26" xfId="0" applyFont="1" applyBorder="1" applyAlignment="1">
      <alignment horizontal="left"/>
    </xf>
    <xf numFmtId="0" fontId="12" fillId="0" borderId="38" xfId="0" applyFont="1" applyBorder="1" applyAlignment="1">
      <alignment horizontal="left"/>
    </xf>
    <xf numFmtId="0" fontId="4" fillId="8" borderId="7" xfId="0" applyFont="1" applyFill="1" applyBorder="1" applyAlignment="1">
      <alignment horizontal="left" vertical="center"/>
    </xf>
    <xf numFmtId="165" fontId="12" fillId="0" borderId="0" xfId="0" applyNumberFormat="1" applyFont="1" applyAlignment="1">
      <alignment horizontal="left"/>
    </xf>
    <xf numFmtId="165" fontId="12" fillId="6" borderId="33" xfId="0" applyNumberFormat="1" applyFont="1" applyFill="1" applyBorder="1" applyAlignment="1">
      <alignment horizontal="left"/>
    </xf>
    <xf numFmtId="165" fontId="12" fillId="6" borderId="0" xfId="0" applyNumberFormat="1" applyFont="1" applyFill="1" applyAlignment="1">
      <alignment horizontal="left"/>
    </xf>
    <xf numFmtId="165" fontId="12" fillId="0" borderId="26" xfId="0" applyNumberFormat="1" applyFont="1" applyBorder="1" applyAlignment="1">
      <alignment horizontal="left"/>
    </xf>
    <xf numFmtId="165" fontId="12" fillId="6" borderId="40" xfId="0" applyNumberFormat="1" applyFont="1" applyFill="1" applyBorder="1" applyAlignment="1">
      <alignment horizontal="left"/>
    </xf>
    <xf numFmtId="165" fontId="12" fillId="0" borderId="20" xfId="0" applyNumberFormat="1" applyFont="1" applyBorder="1" applyAlignment="1">
      <alignment horizontal="left"/>
    </xf>
    <xf numFmtId="165" fontId="12" fillId="6" borderId="14" xfId="0" applyNumberFormat="1" applyFont="1" applyFill="1" applyBorder="1" applyAlignment="1">
      <alignment horizontal="left"/>
    </xf>
    <xf numFmtId="165" fontId="13" fillId="0" borderId="14" xfId="0" applyNumberFormat="1" applyFont="1" applyBorder="1" applyAlignment="1">
      <alignment horizontal="left"/>
    </xf>
    <xf numFmtId="165" fontId="9" fillId="8" borderId="6" xfId="0" applyNumberFormat="1" applyFont="1" applyFill="1" applyBorder="1" applyAlignment="1">
      <alignment horizontal="left"/>
    </xf>
    <xf numFmtId="0" fontId="12" fillId="6" borderId="33" xfId="0" applyFont="1" applyFill="1" applyBorder="1" applyAlignment="1">
      <alignment horizontal="left"/>
    </xf>
    <xf numFmtId="0" fontId="12" fillId="6" borderId="0" xfId="0" applyFont="1" applyFill="1" applyAlignment="1">
      <alignment horizontal="left"/>
    </xf>
    <xf numFmtId="0" fontId="12" fillId="0" borderId="26" xfId="0" applyFont="1" applyBorder="1" applyAlignment="1">
      <alignment horizontal="left"/>
    </xf>
    <xf numFmtId="0" fontId="12" fillId="6" borderId="40" xfId="0" applyFont="1" applyFill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6" borderId="14" xfId="0" applyFont="1" applyFill="1" applyBorder="1" applyAlignment="1">
      <alignment horizontal="left"/>
    </xf>
    <xf numFmtId="0" fontId="13" fillId="0" borderId="14" xfId="0" applyFont="1" applyBorder="1" applyAlignment="1">
      <alignment horizontal="left"/>
    </xf>
    <xf numFmtId="165" fontId="9" fillId="8" borderId="32" xfId="0" applyNumberFormat="1" applyFont="1" applyFill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12" fillId="6" borderId="34" xfId="0" applyFont="1" applyFill="1" applyBorder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6" borderId="41" xfId="0" applyFont="1" applyFill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165" fontId="16" fillId="6" borderId="14" xfId="0" applyNumberFormat="1" applyFont="1" applyFill="1" applyBorder="1" applyAlignment="1">
      <alignment horizontal="left" vertical="center"/>
    </xf>
    <xf numFmtId="165" fontId="16" fillId="6" borderId="0" xfId="0" applyNumberFormat="1" applyFont="1" applyFill="1" applyAlignment="1">
      <alignment horizontal="left" vertical="center"/>
    </xf>
    <xf numFmtId="165" fontId="3" fillId="6" borderId="14" xfId="0" applyNumberFormat="1" applyFont="1" applyFill="1" applyBorder="1" applyAlignment="1">
      <alignment horizontal="left" vertical="center"/>
    </xf>
    <xf numFmtId="165" fontId="12" fillId="0" borderId="0" xfId="0" applyNumberFormat="1" applyFont="1" applyAlignment="1">
      <alignment horizontal="left" vertical="center"/>
    </xf>
    <xf numFmtId="165" fontId="13" fillId="0" borderId="14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0" borderId="16" xfId="0" applyFont="1" applyBorder="1" applyAlignment="1">
      <alignment horizontal="center" vertical="center"/>
    </xf>
    <xf numFmtId="0" fontId="13" fillId="0" borderId="14" xfId="0" applyFont="1" applyBorder="1"/>
    <xf numFmtId="0" fontId="13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vertical="center" wrapText="1"/>
    </xf>
    <xf numFmtId="1" fontId="9" fillId="0" borderId="16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" fontId="13" fillId="0" borderId="16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" fontId="20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65" fontId="10" fillId="0" borderId="23" xfId="1" applyNumberFormat="1" applyFont="1" applyFill="1" applyBorder="1" applyAlignment="1" applyProtection="1">
      <alignment horizontal="left"/>
    </xf>
    <xf numFmtId="0" fontId="9" fillId="0" borderId="14" xfId="0" applyFont="1" applyBorder="1" applyAlignment="1">
      <alignment horizontal="left" vertical="center"/>
    </xf>
    <xf numFmtId="165" fontId="9" fillId="0" borderId="23" xfId="1" applyNumberFormat="1" applyFont="1" applyFill="1" applyBorder="1" applyAlignment="1" applyProtection="1">
      <alignment horizontal="left"/>
    </xf>
    <xf numFmtId="165" fontId="3" fillId="0" borderId="16" xfId="0" applyNumberFormat="1" applyFont="1" applyBorder="1" applyAlignment="1">
      <alignment horizontal="left"/>
    </xf>
    <xf numFmtId="1" fontId="12" fillId="0" borderId="16" xfId="0" applyNumberFormat="1" applyFont="1" applyBorder="1" applyAlignment="1">
      <alignment horizontal="center" vertical="center"/>
    </xf>
    <xf numFmtId="165" fontId="9" fillId="0" borderId="16" xfId="0" applyNumberFormat="1" applyFont="1" applyBorder="1" applyAlignment="1">
      <alignment horizontal="left"/>
    </xf>
    <xf numFmtId="165" fontId="10" fillId="0" borderId="16" xfId="0" applyNumberFormat="1" applyFont="1" applyBorder="1" applyAlignment="1">
      <alignment horizontal="left"/>
    </xf>
    <xf numFmtId="165" fontId="16" fillId="6" borderId="9" xfId="0" applyNumberFormat="1" applyFont="1" applyFill="1" applyBorder="1" applyAlignment="1">
      <alignment horizontal="left"/>
    </xf>
    <xf numFmtId="0" fontId="16" fillId="6" borderId="9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165" fontId="12" fillId="0" borderId="2" xfId="0" applyNumberFormat="1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42" xfId="0" applyFont="1" applyBorder="1" applyAlignment="1">
      <alignment horizontal="left" vertical="center"/>
    </xf>
    <xf numFmtId="165" fontId="3" fillId="0" borderId="0" xfId="0" applyNumberFormat="1" applyFont="1" applyAlignment="1">
      <alignment horizontal="left" vertical="top"/>
    </xf>
    <xf numFmtId="0" fontId="12" fillId="0" borderId="43" xfId="0" applyFont="1" applyBorder="1" applyAlignment="1">
      <alignment horizontal="left" vertical="center"/>
    </xf>
    <xf numFmtId="165" fontId="12" fillId="0" borderId="5" xfId="0" applyNumberFormat="1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44" xfId="0" applyFont="1" applyBorder="1" applyAlignment="1">
      <alignment horizontal="left" vertical="center"/>
    </xf>
    <xf numFmtId="0" fontId="9" fillId="0" borderId="26" xfId="0" applyFont="1" applyBorder="1"/>
    <xf numFmtId="0" fontId="9" fillId="0" borderId="18" xfId="0" applyFont="1" applyBorder="1" applyAlignment="1">
      <alignment horizontal="center" vertical="center"/>
    </xf>
    <xf numFmtId="1" fontId="12" fillId="0" borderId="27" xfId="0" applyNumberFormat="1" applyFont="1" applyBorder="1" applyAlignment="1">
      <alignment horizontal="center" vertical="center"/>
    </xf>
    <xf numFmtId="166" fontId="10" fillId="0" borderId="27" xfId="0" applyNumberFormat="1" applyFont="1" applyBorder="1" applyAlignment="1">
      <alignment horizontal="left"/>
    </xf>
    <xf numFmtId="2" fontId="9" fillId="0" borderId="26" xfId="0" applyNumberFormat="1" applyFont="1" applyBorder="1" applyAlignment="1">
      <alignment horizontal="center" vertical="center"/>
    </xf>
    <xf numFmtId="0" fontId="9" fillId="0" borderId="29" xfId="0" applyFont="1" applyBorder="1"/>
    <xf numFmtId="2" fontId="9" fillId="0" borderId="29" xfId="0" applyNumberFormat="1" applyFont="1" applyBorder="1" applyAlignment="1">
      <alignment horizontal="center" vertical="center"/>
    </xf>
    <xf numFmtId="1" fontId="12" fillId="0" borderId="29" xfId="0" applyNumberFormat="1" applyFont="1" applyBorder="1" applyAlignment="1">
      <alignment horizontal="center" vertical="center"/>
    </xf>
    <xf numFmtId="0" fontId="5" fillId="0" borderId="26" xfId="0" applyFont="1" applyBorder="1"/>
    <xf numFmtId="0" fontId="9" fillId="0" borderId="27" xfId="0" applyFont="1" applyBorder="1" applyAlignment="1">
      <alignment horizontal="center" vertical="center"/>
    </xf>
    <xf numFmtId="0" fontId="12" fillId="0" borderId="16" xfId="0" applyFont="1" applyBorder="1" applyAlignment="1">
      <alignment horizontal="left"/>
    </xf>
    <xf numFmtId="165" fontId="25" fillId="8" borderId="7" xfId="0" applyNumberFormat="1" applyFont="1" applyFill="1" applyBorder="1" applyAlignment="1">
      <alignment horizontal="left" vertical="center"/>
    </xf>
    <xf numFmtId="0" fontId="5" fillId="0" borderId="14" xfId="0" applyFont="1" applyBorder="1"/>
    <xf numFmtId="166" fontId="10" fillId="0" borderId="16" xfId="0" applyNumberFormat="1" applyFont="1" applyBorder="1" applyAlignment="1">
      <alignment horizontal="left"/>
    </xf>
    <xf numFmtId="0" fontId="25" fillId="8" borderId="32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0" fillId="0" borderId="14" xfId="0" applyBorder="1"/>
    <xf numFmtId="0" fontId="0" fillId="0" borderId="3" xfId="0" applyBorder="1" applyAlignment="1">
      <alignment vertical="center"/>
    </xf>
    <xf numFmtId="0" fontId="9" fillId="0" borderId="5" xfId="0" applyFont="1" applyBorder="1"/>
    <xf numFmtId="2" fontId="9" fillId="0" borderId="5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  <xf numFmtId="0" fontId="12" fillId="6" borderId="43" xfId="0" applyFont="1" applyFill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165" fontId="12" fillId="0" borderId="45" xfId="0" applyNumberFormat="1" applyFont="1" applyBorder="1" applyAlignment="1">
      <alignment horizontal="left" vertical="center"/>
    </xf>
    <xf numFmtId="0" fontId="12" fillId="0" borderId="46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165" fontId="16" fillId="6" borderId="45" xfId="0" applyNumberFormat="1" applyFont="1" applyFill="1" applyBorder="1" applyAlignment="1">
      <alignment horizontal="left" vertical="center"/>
    </xf>
    <xf numFmtId="165" fontId="16" fillId="6" borderId="43" xfId="0" applyNumberFormat="1" applyFont="1" applyFill="1" applyBorder="1" applyAlignment="1">
      <alignment horizontal="left" vertical="center"/>
    </xf>
    <xf numFmtId="165" fontId="9" fillId="0" borderId="45" xfId="0" applyNumberFormat="1" applyFont="1" applyBorder="1" applyAlignment="1">
      <alignment horizontal="left" vertical="center"/>
    </xf>
    <xf numFmtId="165" fontId="3" fillId="6" borderId="45" xfId="0" applyNumberFormat="1" applyFont="1" applyFill="1" applyBorder="1" applyAlignment="1">
      <alignment horizontal="left" vertical="center"/>
    </xf>
    <xf numFmtId="165" fontId="12" fillId="0" borderId="43" xfId="0" applyNumberFormat="1" applyFont="1" applyBorder="1" applyAlignment="1">
      <alignment horizontal="left" vertical="center"/>
    </xf>
    <xf numFmtId="165" fontId="13" fillId="0" borderId="45" xfId="0" applyNumberFormat="1" applyFont="1" applyBorder="1" applyAlignment="1">
      <alignment horizontal="left" vertical="center"/>
    </xf>
    <xf numFmtId="165" fontId="12" fillId="5" borderId="45" xfId="0" applyNumberFormat="1" applyFont="1" applyFill="1" applyBorder="1" applyAlignment="1">
      <alignment horizontal="left" vertical="center"/>
    </xf>
    <xf numFmtId="165" fontId="12" fillId="0" borderId="45" xfId="0" applyNumberFormat="1" applyFont="1" applyBorder="1" applyAlignment="1">
      <alignment horizontal="left"/>
    </xf>
    <xf numFmtId="165" fontId="9" fillId="0" borderId="45" xfId="1" applyNumberFormat="1" applyFont="1" applyFill="1" applyBorder="1" applyAlignment="1" applyProtection="1">
      <alignment horizontal="left" vertical="center"/>
    </xf>
    <xf numFmtId="165" fontId="9" fillId="0" borderId="47" xfId="1" applyNumberFormat="1" applyFont="1" applyFill="1" applyBorder="1" applyAlignment="1" applyProtection="1">
      <alignment horizontal="left" vertical="center"/>
    </xf>
    <xf numFmtId="0" fontId="0" fillId="0" borderId="48" xfId="0" applyBorder="1" applyAlignment="1">
      <alignment horizontal="center" vertical="center"/>
    </xf>
    <xf numFmtId="0" fontId="9" fillId="0" borderId="49" xfId="0" applyFont="1" applyBorder="1"/>
    <xf numFmtId="0" fontId="9" fillId="0" borderId="50" xfId="0" applyFont="1" applyBorder="1" applyAlignment="1">
      <alignment horizontal="center" vertical="center"/>
    </xf>
    <xf numFmtId="1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left"/>
    </xf>
    <xf numFmtId="165" fontId="12" fillId="0" borderId="49" xfId="0" applyNumberFormat="1" applyFont="1" applyBorder="1" applyAlignment="1">
      <alignment horizontal="left"/>
    </xf>
    <xf numFmtId="0" fontId="12" fillId="0" borderId="49" xfId="0" applyFont="1" applyBorder="1" applyAlignment="1">
      <alignment horizontal="left"/>
    </xf>
    <xf numFmtId="0" fontId="12" fillId="0" borderId="5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6" borderId="3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3" fillId="6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755345</xdr:colOff>
      <xdr:row>1</xdr:row>
      <xdr:rowOff>52397</xdr:rowOff>
    </xdr:from>
    <xdr:to>
      <xdr:col>7</xdr:col>
      <xdr:colOff>1085983</xdr:colOff>
      <xdr:row>5</xdr:row>
      <xdr:rowOff>149324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BE08AC-80FB-47F4-AB18-F732EC93D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671" y="256504"/>
          <a:ext cx="2193115" cy="10579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755345</xdr:colOff>
      <xdr:row>1</xdr:row>
      <xdr:rowOff>52397</xdr:rowOff>
    </xdr:from>
    <xdr:to>
      <xdr:col>7</xdr:col>
      <xdr:colOff>1085983</xdr:colOff>
      <xdr:row>5</xdr:row>
      <xdr:rowOff>149324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ED0288-AED9-4463-8F96-FD185CD3F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0770" y="252422"/>
          <a:ext cx="2188013" cy="10589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44344\Downloads\Computo%20metrico%20%20Caps%20Cuchilla%20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 Materiales"/>
      <sheetName val="Cálculo de Mat"/>
    </sheetNames>
    <sheetDataSet>
      <sheetData sheetId="0"/>
      <sheetData sheetId="1">
        <row r="85">
          <cell r="H85">
            <v>35.699999999999996</v>
          </cell>
        </row>
        <row r="88">
          <cell r="H88">
            <v>88.2</v>
          </cell>
        </row>
        <row r="94">
          <cell r="H94">
            <v>4.096000000000001</v>
          </cell>
        </row>
        <row r="97">
          <cell r="H97">
            <v>1.8560000000000003</v>
          </cell>
        </row>
        <row r="99">
          <cell r="H99">
            <v>2.1308400000000001</v>
          </cell>
        </row>
        <row r="100">
          <cell r="H100">
            <v>2.1722399999999999</v>
          </cell>
        </row>
        <row r="114">
          <cell r="H114">
            <v>1.0240000000000002</v>
          </cell>
        </row>
        <row r="117">
          <cell r="H117">
            <v>9.6000000000000016E-2</v>
          </cell>
        </row>
        <row r="118">
          <cell r="H118">
            <v>0.57600000000000007</v>
          </cell>
        </row>
        <row r="119">
          <cell r="H119">
            <v>1.2800000000000002</v>
          </cell>
        </row>
        <row r="120">
          <cell r="H120">
            <v>1.7981999999999998</v>
          </cell>
        </row>
        <row r="121">
          <cell r="H121">
            <v>0.50024000000000013</v>
          </cell>
        </row>
        <row r="122">
          <cell r="H122">
            <v>2.1308400000000001</v>
          </cell>
        </row>
        <row r="123">
          <cell r="H123">
            <v>2.1722399999999999</v>
          </cell>
        </row>
        <row r="124">
          <cell r="H124">
            <v>2.1308400000000001</v>
          </cell>
        </row>
        <row r="125">
          <cell r="H125">
            <v>0.40000000000000008</v>
          </cell>
        </row>
        <row r="144">
          <cell r="H144">
            <v>0.184</v>
          </cell>
        </row>
        <row r="145">
          <cell r="H145">
            <v>0.38124000000000002</v>
          </cell>
        </row>
        <row r="195">
          <cell r="G195">
            <v>127.657</v>
          </cell>
        </row>
        <row r="206">
          <cell r="G206">
            <v>123.74000000000001</v>
          </cell>
        </row>
        <row r="228">
          <cell r="H228">
            <v>152.80000000000001</v>
          </cell>
        </row>
        <row r="245">
          <cell r="D245">
            <v>62</v>
          </cell>
        </row>
        <row r="246">
          <cell r="D246">
            <v>150</v>
          </cell>
        </row>
        <row r="285">
          <cell r="H285">
            <v>270.10200000000003</v>
          </cell>
        </row>
        <row r="287">
          <cell r="H287">
            <v>55.120000000000012</v>
          </cell>
        </row>
        <row r="293">
          <cell r="D293">
            <v>31.980000000000004</v>
          </cell>
        </row>
        <row r="302">
          <cell r="H302">
            <v>132.93799999999999</v>
          </cell>
        </row>
        <row r="381">
          <cell r="F381">
            <v>85.85</v>
          </cell>
        </row>
        <row r="400">
          <cell r="G400">
            <v>64.8</v>
          </cell>
        </row>
        <row r="401">
          <cell r="G401">
            <v>22</v>
          </cell>
        </row>
        <row r="402">
          <cell r="G402">
            <v>4</v>
          </cell>
        </row>
        <row r="403">
          <cell r="G403">
            <v>9.9</v>
          </cell>
        </row>
        <row r="404">
          <cell r="G404">
            <v>35.550000000000004</v>
          </cell>
        </row>
        <row r="434">
          <cell r="H434">
            <v>2.6999999999999997</v>
          </cell>
        </row>
        <row r="435">
          <cell r="H435">
            <v>16</v>
          </cell>
        </row>
        <row r="436">
          <cell r="H436">
            <v>6.96</v>
          </cell>
        </row>
        <row r="451">
          <cell r="H451">
            <v>270.10200000000003</v>
          </cell>
        </row>
        <row r="581">
          <cell r="Q581">
            <v>152.97499999999999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BE34-C65F-4D95-A526-6165E8F700CF}">
  <sheetPr>
    <pageSetUpPr fitToPage="1"/>
  </sheetPr>
  <dimension ref="A1:XFA258"/>
  <sheetViews>
    <sheetView topLeftCell="A32" zoomScale="68" zoomScaleNormal="68" workbookViewId="0">
      <selection activeCell="F259" sqref="F259"/>
    </sheetView>
  </sheetViews>
  <sheetFormatPr baseColWidth="10" defaultRowHeight="15" x14ac:dyDescent="0.25"/>
  <cols>
    <col min="1" max="1" width="3.5703125" style="100" customWidth="1"/>
    <col min="2" max="2" width="100.7109375" customWidth="1"/>
    <col min="3" max="3" width="6.140625" customWidth="1"/>
    <col min="4" max="4" width="8.5703125" customWidth="1"/>
    <col min="5" max="5" width="13" style="194" customWidth="1"/>
    <col min="6" max="6" width="14" style="201" customWidth="1"/>
    <col min="7" max="7" width="13.85546875" style="194" customWidth="1"/>
    <col min="8" max="8" width="16.85546875" style="218" customWidth="1"/>
    <col min="10" max="10" width="11.5703125" bestFit="1" customWidth="1"/>
    <col min="11" max="11" width="16.85546875" bestFit="1" customWidth="1"/>
    <col min="254" max="254" width="5" customWidth="1"/>
    <col min="255" max="255" width="67.7109375" customWidth="1"/>
    <col min="256" max="256" width="7" customWidth="1"/>
    <col min="257" max="257" width="13.42578125" customWidth="1"/>
    <col min="258" max="258" width="12.7109375" bestFit="1" customWidth="1"/>
    <col min="259" max="259" width="15.42578125" bestFit="1" customWidth="1"/>
    <col min="260" max="263" width="11.42578125" customWidth="1"/>
    <col min="266" max="266" width="11.5703125" bestFit="1" customWidth="1"/>
    <col min="267" max="267" width="16.85546875" bestFit="1" customWidth="1"/>
    <col min="510" max="510" width="5" customWidth="1"/>
    <col min="511" max="511" width="67.7109375" customWidth="1"/>
    <col min="512" max="512" width="7" customWidth="1"/>
    <col min="513" max="513" width="13.42578125" customWidth="1"/>
    <col min="514" max="514" width="12.7109375" bestFit="1" customWidth="1"/>
    <col min="515" max="515" width="15.42578125" bestFit="1" customWidth="1"/>
    <col min="516" max="519" width="11.42578125" customWidth="1"/>
    <col min="522" max="522" width="11.5703125" bestFit="1" customWidth="1"/>
    <col min="523" max="523" width="16.85546875" bestFit="1" customWidth="1"/>
    <col min="766" max="766" width="5" customWidth="1"/>
    <col min="767" max="767" width="67.7109375" customWidth="1"/>
    <col min="768" max="768" width="7" customWidth="1"/>
    <col min="769" max="769" width="13.42578125" customWidth="1"/>
    <col min="770" max="770" width="12.7109375" bestFit="1" customWidth="1"/>
    <col min="771" max="771" width="15.42578125" bestFit="1" customWidth="1"/>
    <col min="772" max="775" width="11.42578125" customWidth="1"/>
    <col min="778" max="778" width="11.5703125" bestFit="1" customWidth="1"/>
    <col min="779" max="779" width="16.85546875" bestFit="1" customWidth="1"/>
    <col min="1022" max="1022" width="5" customWidth="1"/>
    <col min="1023" max="1023" width="67.7109375" customWidth="1"/>
    <col min="1024" max="1024" width="7" customWidth="1"/>
    <col min="1025" max="1025" width="13.42578125" customWidth="1"/>
    <col min="1026" max="1026" width="12.7109375" bestFit="1" customWidth="1"/>
    <col min="1027" max="1027" width="15.42578125" bestFit="1" customWidth="1"/>
    <col min="1028" max="1031" width="11.42578125" customWidth="1"/>
    <col min="1034" max="1034" width="11.5703125" bestFit="1" customWidth="1"/>
    <col min="1035" max="1035" width="16.85546875" bestFit="1" customWidth="1"/>
    <col min="1278" max="1278" width="5" customWidth="1"/>
    <col min="1279" max="1279" width="67.7109375" customWidth="1"/>
    <col min="1280" max="1280" width="7" customWidth="1"/>
    <col min="1281" max="1281" width="13.42578125" customWidth="1"/>
    <col min="1282" max="1282" width="12.7109375" bestFit="1" customWidth="1"/>
    <col min="1283" max="1283" width="15.42578125" bestFit="1" customWidth="1"/>
    <col min="1284" max="1287" width="11.42578125" customWidth="1"/>
    <col min="1290" max="1290" width="11.5703125" bestFit="1" customWidth="1"/>
    <col min="1291" max="1291" width="16.85546875" bestFit="1" customWidth="1"/>
    <col min="1534" max="1534" width="5" customWidth="1"/>
    <col min="1535" max="1535" width="67.7109375" customWidth="1"/>
    <col min="1536" max="1536" width="7" customWidth="1"/>
    <col min="1537" max="1537" width="13.42578125" customWidth="1"/>
    <col min="1538" max="1538" width="12.7109375" bestFit="1" customWidth="1"/>
    <col min="1539" max="1539" width="15.42578125" bestFit="1" customWidth="1"/>
    <col min="1540" max="1543" width="11.42578125" customWidth="1"/>
    <col min="1546" max="1546" width="11.5703125" bestFit="1" customWidth="1"/>
    <col min="1547" max="1547" width="16.85546875" bestFit="1" customWidth="1"/>
    <col min="1790" max="1790" width="5" customWidth="1"/>
    <col min="1791" max="1791" width="67.7109375" customWidth="1"/>
    <col min="1792" max="1792" width="7" customWidth="1"/>
    <col min="1793" max="1793" width="13.42578125" customWidth="1"/>
    <col min="1794" max="1794" width="12.7109375" bestFit="1" customWidth="1"/>
    <col min="1795" max="1795" width="15.42578125" bestFit="1" customWidth="1"/>
    <col min="1796" max="1799" width="11.42578125" customWidth="1"/>
    <col min="1802" max="1802" width="11.5703125" bestFit="1" customWidth="1"/>
    <col min="1803" max="1803" width="16.85546875" bestFit="1" customWidth="1"/>
    <col min="2046" max="2046" width="5" customWidth="1"/>
    <col min="2047" max="2047" width="67.7109375" customWidth="1"/>
    <col min="2048" max="2048" width="7" customWidth="1"/>
    <col min="2049" max="2049" width="13.42578125" customWidth="1"/>
    <col min="2050" max="2050" width="12.7109375" bestFit="1" customWidth="1"/>
    <col min="2051" max="2051" width="15.42578125" bestFit="1" customWidth="1"/>
    <col min="2052" max="2055" width="11.42578125" customWidth="1"/>
    <col min="2058" max="2058" width="11.5703125" bestFit="1" customWidth="1"/>
    <col min="2059" max="2059" width="16.85546875" bestFit="1" customWidth="1"/>
    <col min="2302" max="2302" width="5" customWidth="1"/>
    <col min="2303" max="2303" width="67.7109375" customWidth="1"/>
    <col min="2304" max="2304" width="7" customWidth="1"/>
    <col min="2305" max="2305" width="13.42578125" customWidth="1"/>
    <col min="2306" max="2306" width="12.7109375" bestFit="1" customWidth="1"/>
    <col min="2307" max="2307" width="15.42578125" bestFit="1" customWidth="1"/>
    <col min="2308" max="2311" width="11.42578125" customWidth="1"/>
    <col min="2314" max="2314" width="11.5703125" bestFit="1" customWidth="1"/>
    <col min="2315" max="2315" width="16.85546875" bestFit="1" customWidth="1"/>
    <col min="2558" max="2558" width="5" customWidth="1"/>
    <col min="2559" max="2559" width="67.7109375" customWidth="1"/>
    <col min="2560" max="2560" width="7" customWidth="1"/>
    <col min="2561" max="2561" width="13.42578125" customWidth="1"/>
    <col min="2562" max="2562" width="12.7109375" bestFit="1" customWidth="1"/>
    <col min="2563" max="2563" width="15.42578125" bestFit="1" customWidth="1"/>
    <col min="2564" max="2567" width="11.42578125" customWidth="1"/>
    <col min="2570" max="2570" width="11.5703125" bestFit="1" customWidth="1"/>
    <col min="2571" max="2571" width="16.85546875" bestFit="1" customWidth="1"/>
    <col min="2814" max="2814" width="5" customWidth="1"/>
    <col min="2815" max="2815" width="67.7109375" customWidth="1"/>
    <col min="2816" max="2816" width="7" customWidth="1"/>
    <col min="2817" max="2817" width="13.42578125" customWidth="1"/>
    <col min="2818" max="2818" width="12.7109375" bestFit="1" customWidth="1"/>
    <col min="2819" max="2819" width="15.42578125" bestFit="1" customWidth="1"/>
    <col min="2820" max="2823" width="11.42578125" customWidth="1"/>
    <col min="2826" max="2826" width="11.5703125" bestFit="1" customWidth="1"/>
    <col min="2827" max="2827" width="16.85546875" bestFit="1" customWidth="1"/>
    <col min="3070" max="3070" width="5" customWidth="1"/>
    <col min="3071" max="3071" width="67.7109375" customWidth="1"/>
    <col min="3072" max="3072" width="7" customWidth="1"/>
    <col min="3073" max="3073" width="13.42578125" customWidth="1"/>
    <col min="3074" max="3074" width="12.7109375" bestFit="1" customWidth="1"/>
    <col min="3075" max="3075" width="15.42578125" bestFit="1" customWidth="1"/>
    <col min="3076" max="3079" width="11.42578125" customWidth="1"/>
    <col min="3082" max="3082" width="11.5703125" bestFit="1" customWidth="1"/>
    <col min="3083" max="3083" width="16.85546875" bestFit="1" customWidth="1"/>
    <col min="3326" max="3326" width="5" customWidth="1"/>
    <col min="3327" max="3327" width="67.7109375" customWidth="1"/>
    <col min="3328" max="3328" width="7" customWidth="1"/>
    <col min="3329" max="3329" width="13.42578125" customWidth="1"/>
    <col min="3330" max="3330" width="12.7109375" bestFit="1" customWidth="1"/>
    <col min="3331" max="3331" width="15.42578125" bestFit="1" customWidth="1"/>
    <col min="3332" max="3335" width="11.42578125" customWidth="1"/>
    <col min="3338" max="3338" width="11.5703125" bestFit="1" customWidth="1"/>
    <col min="3339" max="3339" width="16.85546875" bestFit="1" customWidth="1"/>
    <col min="3582" max="3582" width="5" customWidth="1"/>
    <col min="3583" max="3583" width="67.7109375" customWidth="1"/>
    <col min="3584" max="3584" width="7" customWidth="1"/>
    <col min="3585" max="3585" width="13.42578125" customWidth="1"/>
    <col min="3586" max="3586" width="12.7109375" bestFit="1" customWidth="1"/>
    <col min="3587" max="3587" width="15.42578125" bestFit="1" customWidth="1"/>
    <col min="3588" max="3591" width="11.42578125" customWidth="1"/>
    <col min="3594" max="3594" width="11.5703125" bestFit="1" customWidth="1"/>
    <col min="3595" max="3595" width="16.85546875" bestFit="1" customWidth="1"/>
    <col min="3838" max="3838" width="5" customWidth="1"/>
    <col min="3839" max="3839" width="67.7109375" customWidth="1"/>
    <col min="3840" max="3840" width="7" customWidth="1"/>
    <col min="3841" max="3841" width="13.42578125" customWidth="1"/>
    <col min="3842" max="3842" width="12.7109375" bestFit="1" customWidth="1"/>
    <col min="3843" max="3843" width="15.42578125" bestFit="1" customWidth="1"/>
    <col min="3844" max="3847" width="11.42578125" customWidth="1"/>
    <col min="3850" max="3850" width="11.5703125" bestFit="1" customWidth="1"/>
    <col min="3851" max="3851" width="16.85546875" bestFit="1" customWidth="1"/>
    <col min="4094" max="4094" width="5" customWidth="1"/>
    <col min="4095" max="4095" width="67.7109375" customWidth="1"/>
    <col min="4096" max="4096" width="7" customWidth="1"/>
    <col min="4097" max="4097" width="13.42578125" customWidth="1"/>
    <col min="4098" max="4098" width="12.7109375" bestFit="1" customWidth="1"/>
    <col min="4099" max="4099" width="15.42578125" bestFit="1" customWidth="1"/>
    <col min="4100" max="4103" width="11.42578125" customWidth="1"/>
    <col min="4106" max="4106" width="11.5703125" bestFit="1" customWidth="1"/>
    <col min="4107" max="4107" width="16.85546875" bestFit="1" customWidth="1"/>
    <col min="4350" max="4350" width="5" customWidth="1"/>
    <col min="4351" max="4351" width="67.7109375" customWidth="1"/>
    <col min="4352" max="4352" width="7" customWidth="1"/>
    <col min="4353" max="4353" width="13.42578125" customWidth="1"/>
    <col min="4354" max="4354" width="12.7109375" bestFit="1" customWidth="1"/>
    <col min="4355" max="4355" width="15.42578125" bestFit="1" customWidth="1"/>
    <col min="4356" max="4359" width="11.42578125" customWidth="1"/>
    <col min="4362" max="4362" width="11.5703125" bestFit="1" customWidth="1"/>
    <col min="4363" max="4363" width="16.85546875" bestFit="1" customWidth="1"/>
    <col min="4606" max="4606" width="5" customWidth="1"/>
    <col min="4607" max="4607" width="67.7109375" customWidth="1"/>
    <col min="4608" max="4608" width="7" customWidth="1"/>
    <col min="4609" max="4609" width="13.42578125" customWidth="1"/>
    <col min="4610" max="4610" width="12.7109375" bestFit="1" customWidth="1"/>
    <col min="4611" max="4611" width="15.42578125" bestFit="1" customWidth="1"/>
    <col min="4612" max="4615" width="11.42578125" customWidth="1"/>
    <col min="4618" max="4618" width="11.5703125" bestFit="1" customWidth="1"/>
    <col min="4619" max="4619" width="16.85546875" bestFit="1" customWidth="1"/>
    <col min="4862" max="4862" width="5" customWidth="1"/>
    <col min="4863" max="4863" width="67.7109375" customWidth="1"/>
    <col min="4864" max="4864" width="7" customWidth="1"/>
    <col min="4865" max="4865" width="13.42578125" customWidth="1"/>
    <col min="4866" max="4866" width="12.7109375" bestFit="1" customWidth="1"/>
    <col min="4867" max="4867" width="15.42578125" bestFit="1" customWidth="1"/>
    <col min="4868" max="4871" width="11.42578125" customWidth="1"/>
    <col min="4874" max="4874" width="11.5703125" bestFit="1" customWidth="1"/>
    <col min="4875" max="4875" width="16.85546875" bestFit="1" customWidth="1"/>
    <col min="5118" max="5118" width="5" customWidth="1"/>
    <col min="5119" max="5119" width="67.7109375" customWidth="1"/>
    <col min="5120" max="5120" width="7" customWidth="1"/>
    <col min="5121" max="5121" width="13.42578125" customWidth="1"/>
    <col min="5122" max="5122" width="12.7109375" bestFit="1" customWidth="1"/>
    <col min="5123" max="5123" width="15.42578125" bestFit="1" customWidth="1"/>
    <col min="5124" max="5127" width="11.42578125" customWidth="1"/>
    <col min="5130" max="5130" width="11.5703125" bestFit="1" customWidth="1"/>
    <col min="5131" max="5131" width="16.85546875" bestFit="1" customWidth="1"/>
    <col min="5374" max="5374" width="5" customWidth="1"/>
    <col min="5375" max="5375" width="67.7109375" customWidth="1"/>
    <col min="5376" max="5376" width="7" customWidth="1"/>
    <col min="5377" max="5377" width="13.42578125" customWidth="1"/>
    <col min="5378" max="5378" width="12.7109375" bestFit="1" customWidth="1"/>
    <col min="5379" max="5379" width="15.42578125" bestFit="1" customWidth="1"/>
    <col min="5380" max="5383" width="11.42578125" customWidth="1"/>
    <col min="5386" max="5386" width="11.5703125" bestFit="1" customWidth="1"/>
    <col min="5387" max="5387" width="16.85546875" bestFit="1" customWidth="1"/>
    <col min="5630" max="5630" width="5" customWidth="1"/>
    <col min="5631" max="5631" width="67.7109375" customWidth="1"/>
    <col min="5632" max="5632" width="7" customWidth="1"/>
    <col min="5633" max="5633" width="13.42578125" customWidth="1"/>
    <col min="5634" max="5634" width="12.7109375" bestFit="1" customWidth="1"/>
    <col min="5635" max="5635" width="15.42578125" bestFit="1" customWidth="1"/>
    <col min="5636" max="5639" width="11.42578125" customWidth="1"/>
    <col min="5642" max="5642" width="11.5703125" bestFit="1" customWidth="1"/>
    <col min="5643" max="5643" width="16.85546875" bestFit="1" customWidth="1"/>
    <col min="5886" max="5886" width="5" customWidth="1"/>
    <col min="5887" max="5887" width="67.7109375" customWidth="1"/>
    <col min="5888" max="5888" width="7" customWidth="1"/>
    <col min="5889" max="5889" width="13.42578125" customWidth="1"/>
    <col min="5890" max="5890" width="12.7109375" bestFit="1" customWidth="1"/>
    <col min="5891" max="5891" width="15.42578125" bestFit="1" customWidth="1"/>
    <col min="5892" max="5895" width="11.42578125" customWidth="1"/>
    <col min="5898" max="5898" width="11.5703125" bestFit="1" customWidth="1"/>
    <col min="5899" max="5899" width="16.85546875" bestFit="1" customWidth="1"/>
    <col min="6142" max="6142" width="5" customWidth="1"/>
    <col min="6143" max="6143" width="67.7109375" customWidth="1"/>
    <col min="6144" max="6144" width="7" customWidth="1"/>
    <col min="6145" max="6145" width="13.42578125" customWidth="1"/>
    <col min="6146" max="6146" width="12.7109375" bestFit="1" customWidth="1"/>
    <col min="6147" max="6147" width="15.42578125" bestFit="1" customWidth="1"/>
    <col min="6148" max="6151" width="11.42578125" customWidth="1"/>
    <col min="6154" max="6154" width="11.5703125" bestFit="1" customWidth="1"/>
    <col min="6155" max="6155" width="16.85546875" bestFit="1" customWidth="1"/>
    <col min="6398" max="6398" width="5" customWidth="1"/>
    <col min="6399" max="6399" width="67.7109375" customWidth="1"/>
    <col min="6400" max="6400" width="7" customWidth="1"/>
    <col min="6401" max="6401" width="13.42578125" customWidth="1"/>
    <col min="6402" max="6402" width="12.7109375" bestFit="1" customWidth="1"/>
    <col min="6403" max="6403" width="15.42578125" bestFit="1" customWidth="1"/>
    <col min="6404" max="6407" width="11.42578125" customWidth="1"/>
    <col min="6410" max="6410" width="11.5703125" bestFit="1" customWidth="1"/>
    <col min="6411" max="6411" width="16.85546875" bestFit="1" customWidth="1"/>
    <col min="6654" max="6654" width="5" customWidth="1"/>
    <col min="6655" max="6655" width="67.7109375" customWidth="1"/>
    <col min="6656" max="6656" width="7" customWidth="1"/>
    <col min="6657" max="6657" width="13.42578125" customWidth="1"/>
    <col min="6658" max="6658" width="12.7109375" bestFit="1" customWidth="1"/>
    <col min="6659" max="6659" width="15.42578125" bestFit="1" customWidth="1"/>
    <col min="6660" max="6663" width="11.42578125" customWidth="1"/>
    <col min="6666" max="6666" width="11.5703125" bestFit="1" customWidth="1"/>
    <col min="6667" max="6667" width="16.85546875" bestFit="1" customWidth="1"/>
    <col min="6910" max="6910" width="5" customWidth="1"/>
    <col min="6911" max="6911" width="67.7109375" customWidth="1"/>
    <col min="6912" max="6912" width="7" customWidth="1"/>
    <col min="6913" max="6913" width="13.42578125" customWidth="1"/>
    <col min="6914" max="6914" width="12.7109375" bestFit="1" customWidth="1"/>
    <col min="6915" max="6915" width="15.42578125" bestFit="1" customWidth="1"/>
    <col min="6916" max="6919" width="11.42578125" customWidth="1"/>
    <col min="6922" max="6922" width="11.5703125" bestFit="1" customWidth="1"/>
    <col min="6923" max="6923" width="16.85546875" bestFit="1" customWidth="1"/>
    <col min="7166" max="7166" width="5" customWidth="1"/>
    <col min="7167" max="7167" width="67.7109375" customWidth="1"/>
    <col min="7168" max="7168" width="7" customWidth="1"/>
    <col min="7169" max="7169" width="13.42578125" customWidth="1"/>
    <col min="7170" max="7170" width="12.7109375" bestFit="1" customWidth="1"/>
    <col min="7171" max="7171" width="15.42578125" bestFit="1" customWidth="1"/>
    <col min="7172" max="7175" width="11.42578125" customWidth="1"/>
    <col min="7178" max="7178" width="11.5703125" bestFit="1" customWidth="1"/>
    <col min="7179" max="7179" width="16.85546875" bestFit="1" customWidth="1"/>
    <col min="7422" max="7422" width="5" customWidth="1"/>
    <col min="7423" max="7423" width="67.7109375" customWidth="1"/>
    <col min="7424" max="7424" width="7" customWidth="1"/>
    <col min="7425" max="7425" width="13.42578125" customWidth="1"/>
    <col min="7426" max="7426" width="12.7109375" bestFit="1" customWidth="1"/>
    <col min="7427" max="7427" width="15.42578125" bestFit="1" customWidth="1"/>
    <col min="7428" max="7431" width="11.42578125" customWidth="1"/>
    <col min="7434" max="7434" width="11.5703125" bestFit="1" customWidth="1"/>
    <col min="7435" max="7435" width="16.85546875" bestFit="1" customWidth="1"/>
    <col min="7678" max="7678" width="5" customWidth="1"/>
    <col min="7679" max="7679" width="67.7109375" customWidth="1"/>
    <col min="7680" max="7680" width="7" customWidth="1"/>
    <col min="7681" max="7681" width="13.42578125" customWidth="1"/>
    <col min="7682" max="7682" width="12.7109375" bestFit="1" customWidth="1"/>
    <col min="7683" max="7683" width="15.42578125" bestFit="1" customWidth="1"/>
    <col min="7684" max="7687" width="11.42578125" customWidth="1"/>
    <col min="7690" max="7690" width="11.5703125" bestFit="1" customWidth="1"/>
    <col min="7691" max="7691" width="16.85546875" bestFit="1" customWidth="1"/>
    <col min="7934" max="7934" width="5" customWidth="1"/>
    <col min="7935" max="7935" width="67.7109375" customWidth="1"/>
    <col min="7936" max="7936" width="7" customWidth="1"/>
    <col min="7937" max="7937" width="13.42578125" customWidth="1"/>
    <col min="7938" max="7938" width="12.7109375" bestFit="1" customWidth="1"/>
    <col min="7939" max="7939" width="15.42578125" bestFit="1" customWidth="1"/>
    <col min="7940" max="7943" width="11.42578125" customWidth="1"/>
    <col min="7946" max="7946" width="11.5703125" bestFit="1" customWidth="1"/>
    <col min="7947" max="7947" width="16.85546875" bestFit="1" customWidth="1"/>
    <col min="8190" max="8190" width="5" customWidth="1"/>
    <col min="8191" max="8191" width="67.7109375" customWidth="1"/>
    <col min="8192" max="8192" width="7" customWidth="1"/>
    <col min="8193" max="8193" width="13.42578125" customWidth="1"/>
    <col min="8194" max="8194" width="12.7109375" bestFit="1" customWidth="1"/>
    <col min="8195" max="8195" width="15.42578125" bestFit="1" customWidth="1"/>
    <col min="8196" max="8199" width="11.42578125" customWidth="1"/>
    <col min="8202" max="8202" width="11.5703125" bestFit="1" customWidth="1"/>
    <col min="8203" max="8203" width="16.85546875" bestFit="1" customWidth="1"/>
    <col min="8446" max="8446" width="5" customWidth="1"/>
    <col min="8447" max="8447" width="67.7109375" customWidth="1"/>
    <col min="8448" max="8448" width="7" customWidth="1"/>
    <col min="8449" max="8449" width="13.42578125" customWidth="1"/>
    <col min="8450" max="8450" width="12.7109375" bestFit="1" customWidth="1"/>
    <col min="8451" max="8451" width="15.42578125" bestFit="1" customWidth="1"/>
    <col min="8452" max="8455" width="11.42578125" customWidth="1"/>
    <col min="8458" max="8458" width="11.5703125" bestFit="1" customWidth="1"/>
    <col min="8459" max="8459" width="16.85546875" bestFit="1" customWidth="1"/>
    <col min="8702" max="8702" width="5" customWidth="1"/>
    <col min="8703" max="8703" width="67.7109375" customWidth="1"/>
    <col min="8704" max="8704" width="7" customWidth="1"/>
    <col min="8705" max="8705" width="13.42578125" customWidth="1"/>
    <col min="8706" max="8706" width="12.7109375" bestFit="1" customWidth="1"/>
    <col min="8707" max="8707" width="15.42578125" bestFit="1" customWidth="1"/>
    <col min="8708" max="8711" width="11.42578125" customWidth="1"/>
    <col min="8714" max="8714" width="11.5703125" bestFit="1" customWidth="1"/>
    <col min="8715" max="8715" width="16.85546875" bestFit="1" customWidth="1"/>
    <col min="8958" max="8958" width="5" customWidth="1"/>
    <col min="8959" max="8959" width="67.7109375" customWidth="1"/>
    <col min="8960" max="8960" width="7" customWidth="1"/>
    <col min="8961" max="8961" width="13.42578125" customWidth="1"/>
    <col min="8962" max="8962" width="12.7109375" bestFit="1" customWidth="1"/>
    <col min="8963" max="8963" width="15.42578125" bestFit="1" customWidth="1"/>
    <col min="8964" max="8967" width="11.42578125" customWidth="1"/>
    <col min="8970" max="8970" width="11.5703125" bestFit="1" customWidth="1"/>
    <col min="8971" max="8971" width="16.85546875" bestFit="1" customWidth="1"/>
    <col min="9214" max="9214" width="5" customWidth="1"/>
    <col min="9215" max="9215" width="67.7109375" customWidth="1"/>
    <col min="9216" max="9216" width="7" customWidth="1"/>
    <col min="9217" max="9217" width="13.42578125" customWidth="1"/>
    <col min="9218" max="9218" width="12.7109375" bestFit="1" customWidth="1"/>
    <col min="9219" max="9219" width="15.42578125" bestFit="1" customWidth="1"/>
    <col min="9220" max="9223" width="11.42578125" customWidth="1"/>
    <col min="9226" max="9226" width="11.5703125" bestFit="1" customWidth="1"/>
    <col min="9227" max="9227" width="16.85546875" bestFit="1" customWidth="1"/>
    <col min="9470" max="9470" width="5" customWidth="1"/>
    <col min="9471" max="9471" width="67.7109375" customWidth="1"/>
    <col min="9472" max="9472" width="7" customWidth="1"/>
    <col min="9473" max="9473" width="13.42578125" customWidth="1"/>
    <col min="9474" max="9474" width="12.7109375" bestFit="1" customWidth="1"/>
    <col min="9475" max="9475" width="15.42578125" bestFit="1" customWidth="1"/>
    <col min="9476" max="9479" width="11.42578125" customWidth="1"/>
    <col min="9482" max="9482" width="11.5703125" bestFit="1" customWidth="1"/>
    <col min="9483" max="9483" width="16.85546875" bestFit="1" customWidth="1"/>
    <col min="9726" max="9726" width="5" customWidth="1"/>
    <col min="9727" max="9727" width="67.7109375" customWidth="1"/>
    <col min="9728" max="9728" width="7" customWidth="1"/>
    <col min="9729" max="9729" width="13.42578125" customWidth="1"/>
    <col min="9730" max="9730" width="12.7109375" bestFit="1" customWidth="1"/>
    <col min="9731" max="9731" width="15.42578125" bestFit="1" customWidth="1"/>
    <col min="9732" max="9735" width="11.42578125" customWidth="1"/>
    <col min="9738" max="9738" width="11.5703125" bestFit="1" customWidth="1"/>
    <col min="9739" max="9739" width="16.85546875" bestFit="1" customWidth="1"/>
    <col min="9982" max="9982" width="5" customWidth="1"/>
    <col min="9983" max="9983" width="67.7109375" customWidth="1"/>
    <col min="9984" max="9984" width="7" customWidth="1"/>
    <col min="9985" max="9985" width="13.42578125" customWidth="1"/>
    <col min="9986" max="9986" width="12.7109375" bestFit="1" customWidth="1"/>
    <col min="9987" max="9987" width="15.42578125" bestFit="1" customWidth="1"/>
    <col min="9988" max="9991" width="11.42578125" customWidth="1"/>
    <col min="9994" max="9994" width="11.5703125" bestFit="1" customWidth="1"/>
    <col min="9995" max="9995" width="16.85546875" bestFit="1" customWidth="1"/>
    <col min="10238" max="10238" width="5" customWidth="1"/>
    <col min="10239" max="10239" width="67.7109375" customWidth="1"/>
    <col min="10240" max="10240" width="7" customWidth="1"/>
    <col min="10241" max="10241" width="13.42578125" customWidth="1"/>
    <col min="10242" max="10242" width="12.7109375" bestFit="1" customWidth="1"/>
    <col min="10243" max="10243" width="15.42578125" bestFit="1" customWidth="1"/>
    <col min="10244" max="10247" width="11.42578125" customWidth="1"/>
    <col min="10250" max="10250" width="11.5703125" bestFit="1" customWidth="1"/>
    <col min="10251" max="10251" width="16.85546875" bestFit="1" customWidth="1"/>
    <col min="10494" max="10494" width="5" customWidth="1"/>
    <col min="10495" max="10495" width="67.7109375" customWidth="1"/>
    <col min="10496" max="10496" width="7" customWidth="1"/>
    <col min="10497" max="10497" width="13.42578125" customWidth="1"/>
    <col min="10498" max="10498" width="12.7109375" bestFit="1" customWidth="1"/>
    <col min="10499" max="10499" width="15.42578125" bestFit="1" customWidth="1"/>
    <col min="10500" max="10503" width="11.42578125" customWidth="1"/>
    <col min="10506" max="10506" width="11.5703125" bestFit="1" customWidth="1"/>
    <col min="10507" max="10507" width="16.85546875" bestFit="1" customWidth="1"/>
    <col min="10750" max="10750" width="5" customWidth="1"/>
    <col min="10751" max="10751" width="67.7109375" customWidth="1"/>
    <col min="10752" max="10752" width="7" customWidth="1"/>
    <col min="10753" max="10753" width="13.42578125" customWidth="1"/>
    <col min="10754" max="10754" width="12.7109375" bestFit="1" customWidth="1"/>
    <col min="10755" max="10755" width="15.42578125" bestFit="1" customWidth="1"/>
    <col min="10756" max="10759" width="11.42578125" customWidth="1"/>
    <col min="10762" max="10762" width="11.5703125" bestFit="1" customWidth="1"/>
    <col min="10763" max="10763" width="16.85546875" bestFit="1" customWidth="1"/>
    <col min="11006" max="11006" width="5" customWidth="1"/>
    <col min="11007" max="11007" width="67.7109375" customWidth="1"/>
    <col min="11008" max="11008" width="7" customWidth="1"/>
    <col min="11009" max="11009" width="13.42578125" customWidth="1"/>
    <col min="11010" max="11010" width="12.7109375" bestFit="1" customWidth="1"/>
    <col min="11011" max="11011" width="15.42578125" bestFit="1" customWidth="1"/>
    <col min="11012" max="11015" width="11.42578125" customWidth="1"/>
    <col min="11018" max="11018" width="11.5703125" bestFit="1" customWidth="1"/>
    <col min="11019" max="11019" width="16.85546875" bestFit="1" customWidth="1"/>
    <col min="11262" max="11262" width="5" customWidth="1"/>
    <col min="11263" max="11263" width="67.7109375" customWidth="1"/>
    <col min="11264" max="11264" width="7" customWidth="1"/>
    <col min="11265" max="11265" width="13.42578125" customWidth="1"/>
    <col min="11266" max="11266" width="12.7109375" bestFit="1" customWidth="1"/>
    <col min="11267" max="11267" width="15.42578125" bestFit="1" customWidth="1"/>
    <col min="11268" max="11271" width="11.42578125" customWidth="1"/>
    <col min="11274" max="11274" width="11.5703125" bestFit="1" customWidth="1"/>
    <col min="11275" max="11275" width="16.85546875" bestFit="1" customWidth="1"/>
    <col min="11518" max="11518" width="5" customWidth="1"/>
    <col min="11519" max="11519" width="67.7109375" customWidth="1"/>
    <col min="11520" max="11520" width="7" customWidth="1"/>
    <col min="11521" max="11521" width="13.42578125" customWidth="1"/>
    <col min="11522" max="11522" width="12.7109375" bestFit="1" customWidth="1"/>
    <col min="11523" max="11523" width="15.42578125" bestFit="1" customWidth="1"/>
    <col min="11524" max="11527" width="11.42578125" customWidth="1"/>
    <col min="11530" max="11530" width="11.5703125" bestFit="1" customWidth="1"/>
    <col min="11531" max="11531" width="16.85546875" bestFit="1" customWidth="1"/>
    <col min="11774" max="11774" width="5" customWidth="1"/>
    <col min="11775" max="11775" width="67.7109375" customWidth="1"/>
    <col min="11776" max="11776" width="7" customWidth="1"/>
    <col min="11777" max="11777" width="13.42578125" customWidth="1"/>
    <col min="11778" max="11778" width="12.7109375" bestFit="1" customWidth="1"/>
    <col min="11779" max="11779" width="15.42578125" bestFit="1" customWidth="1"/>
    <col min="11780" max="11783" width="11.42578125" customWidth="1"/>
    <col min="11786" max="11786" width="11.5703125" bestFit="1" customWidth="1"/>
    <col min="11787" max="11787" width="16.85546875" bestFit="1" customWidth="1"/>
    <col min="12030" max="12030" width="5" customWidth="1"/>
    <col min="12031" max="12031" width="67.7109375" customWidth="1"/>
    <col min="12032" max="12032" width="7" customWidth="1"/>
    <col min="12033" max="12033" width="13.42578125" customWidth="1"/>
    <col min="12034" max="12034" width="12.7109375" bestFit="1" customWidth="1"/>
    <col min="12035" max="12035" width="15.42578125" bestFit="1" customWidth="1"/>
    <col min="12036" max="12039" width="11.42578125" customWidth="1"/>
    <col min="12042" max="12042" width="11.5703125" bestFit="1" customWidth="1"/>
    <col min="12043" max="12043" width="16.85546875" bestFit="1" customWidth="1"/>
    <col min="12286" max="12286" width="5" customWidth="1"/>
    <col min="12287" max="12287" width="67.7109375" customWidth="1"/>
    <col min="12288" max="12288" width="7" customWidth="1"/>
    <col min="12289" max="12289" width="13.42578125" customWidth="1"/>
    <col min="12290" max="12290" width="12.7109375" bestFit="1" customWidth="1"/>
    <col min="12291" max="12291" width="15.42578125" bestFit="1" customWidth="1"/>
    <col min="12292" max="12295" width="11.42578125" customWidth="1"/>
    <col min="12298" max="12298" width="11.5703125" bestFit="1" customWidth="1"/>
    <col min="12299" max="12299" width="16.85546875" bestFit="1" customWidth="1"/>
    <col min="12542" max="12542" width="5" customWidth="1"/>
    <col min="12543" max="12543" width="67.7109375" customWidth="1"/>
    <col min="12544" max="12544" width="7" customWidth="1"/>
    <col min="12545" max="12545" width="13.42578125" customWidth="1"/>
    <col min="12546" max="12546" width="12.7109375" bestFit="1" customWidth="1"/>
    <col min="12547" max="12547" width="15.42578125" bestFit="1" customWidth="1"/>
    <col min="12548" max="12551" width="11.42578125" customWidth="1"/>
    <col min="12554" max="12554" width="11.5703125" bestFit="1" customWidth="1"/>
    <col min="12555" max="12555" width="16.85546875" bestFit="1" customWidth="1"/>
    <col min="12798" max="12798" width="5" customWidth="1"/>
    <col min="12799" max="12799" width="67.7109375" customWidth="1"/>
    <col min="12800" max="12800" width="7" customWidth="1"/>
    <col min="12801" max="12801" width="13.42578125" customWidth="1"/>
    <col min="12802" max="12802" width="12.7109375" bestFit="1" customWidth="1"/>
    <col min="12803" max="12803" width="15.42578125" bestFit="1" customWidth="1"/>
    <col min="12804" max="12807" width="11.42578125" customWidth="1"/>
    <col min="12810" max="12810" width="11.5703125" bestFit="1" customWidth="1"/>
    <col min="12811" max="12811" width="16.85546875" bestFit="1" customWidth="1"/>
    <col min="13054" max="13054" width="5" customWidth="1"/>
    <col min="13055" max="13055" width="67.7109375" customWidth="1"/>
    <col min="13056" max="13056" width="7" customWidth="1"/>
    <col min="13057" max="13057" width="13.42578125" customWidth="1"/>
    <col min="13058" max="13058" width="12.7109375" bestFit="1" customWidth="1"/>
    <col min="13059" max="13059" width="15.42578125" bestFit="1" customWidth="1"/>
    <col min="13060" max="13063" width="11.42578125" customWidth="1"/>
    <col min="13066" max="13066" width="11.5703125" bestFit="1" customWidth="1"/>
    <col min="13067" max="13067" width="16.85546875" bestFit="1" customWidth="1"/>
    <col min="13310" max="13310" width="5" customWidth="1"/>
    <col min="13311" max="13311" width="67.7109375" customWidth="1"/>
    <col min="13312" max="13312" width="7" customWidth="1"/>
    <col min="13313" max="13313" width="13.42578125" customWidth="1"/>
    <col min="13314" max="13314" width="12.7109375" bestFit="1" customWidth="1"/>
    <col min="13315" max="13315" width="15.42578125" bestFit="1" customWidth="1"/>
    <col min="13316" max="13319" width="11.42578125" customWidth="1"/>
    <col min="13322" max="13322" width="11.5703125" bestFit="1" customWidth="1"/>
    <col min="13323" max="13323" width="16.85546875" bestFit="1" customWidth="1"/>
    <col min="13566" max="13566" width="5" customWidth="1"/>
    <col min="13567" max="13567" width="67.7109375" customWidth="1"/>
    <col min="13568" max="13568" width="7" customWidth="1"/>
    <col min="13569" max="13569" width="13.42578125" customWidth="1"/>
    <col min="13570" max="13570" width="12.7109375" bestFit="1" customWidth="1"/>
    <col min="13571" max="13571" width="15.42578125" bestFit="1" customWidth="1"/>
    <col min="13572" max="13575" width="11.42578125" customWidth="1"/>
    <col min="13578" max="13578" width="11.5703125" bestFit="1" customWidth="1"/>
    <col min="13579" max="13579" width="16.85546875" bestFit="1" customWidth="1"/>
    <col min="13822" max="13822" width="5" customWidth="1"/>
    <col min="13823" max="13823" width="67.7109375" customWidth="1"/>
    <col min="13824" max="13824" width="7" customWidth="1"/>
    <col min="13825" max="13825" width="13.42578125" customWidth="1"/>
    <col min="13826" max="13826" width="12.7109375" bestFit="1" customWidth="1"/>
    <col min="13827" max="13827" width="15.42578125" bestFit="1" customWidth="1"/>
    <col min="13828" max="13831" width="11.42578125" customWidth="1"/>
    <col min="13834" max="13834" width="11.5703125" bestFit="1" customWidth="1"/>
    <col min="13835" max="13835" width="16.85546875" bestFit="1" customWidth="1"/>
    <col min="14078" max="14078" width="5" customWidth="1"/>
    <col min="14079" max="14079" width="67.7109375" customWidth="1"/>
    <col min="14080" max="14080" width="7" customWidth="1"/>
    <col min="14081" max="14081" width="13.42578125" customWidth="1"/>
    <col min="14082" max="14082" width="12.7109375" bestFit="1" customWidth="1"/>
    <col min="14083" max="14083" width="15.42578125" bestFit="1" customWidth="1"/>
    <col min="14084" max="14087" width="11.42578125" customWidth="1"/>
    <col min="14090" max="14090" width="11.5703125" bestFit="1" customWidth="1"/>
    <col min="14091" max="14091" width="16.85546875" bestFit="1" customWidth="1"/>
    <col min="14334" max="14334" width="5" customWidth="1"/>
    <col min="14335" max="14335" width="67.7109375" customWidth="1"/>
    <col min="14336" max="14336" width="7" customWidth="1"/>
    <col min="14337" max="14337" width="13.42578125" customWidth="1"/>
    <col min="14338" max="14338" width="12.7109375" bestFit="1" customWidth="1"/>
    <col min="14339" max="14339" width="15.42578125" bestFit="1" customWidth="1"/>
    <col min="14340" max="14343" width="11.42578125" customWidth="1"/>
    <col min="14346" max="14346" width="11.5703125" bestFit="1" customWidth="1"/>
    <col min="14347" max="14347" width="16.85546875" bestFit="1" customWidth="1"/>
    <col min="14590" max="14590" width="5" customWidth="1"/>
    <col min="14591" max="14591" width="67.7109375" customWidth="1"/>
    <col min="14592" max="14592" width="7" customWidth="1"/>
    <col min="14593" max="14593" width="13.42578125" customWidth="1"/>
    <col min="14594" max="14594" width="12.7109375" bestFit="1" customWidth="1"/>
    <col min="14595" max="14595" width="15.42578125" bestFit="1" customWidth="1"/>
    <col min="14596" max="14599" width="11.42578125" customWidth="1"/>
    <col min="14602" max="14602" width="11.5703125" bestFit="1" customWidth="1"/>
    <col min="14603" max="14603" width="16.85546875" bestFit="1" customWidth="1"/>
    <col min="14846" max="14846" width="5" customWidth="1"/>
    <col min="14847" max="14847" width="67.7109375" customWidth="1"/>
    <col min="14848" max="14848" width="7" customWidth="1"/>
    <col min="14849" max="14849" width="13.42578125" customWidth="1"/>
    <col min="14850" max="14850" width="12.7109375" bestFit="1" customWidth="1"/>
    <col min="14851" max="14851" width="15.42578125" bestFit="1" customWidth="1"/>
    <col min="14852" max="14855" width="11.42578125" customWidth="1"/>
    <col min="14858" max="14858" width="11.5703125" bestFit="1" customWidth="1"/>
    <col min="14859" max="14859" width="16.85546875" bestFit="1" customWidth="1"/>
    <col min="15102" max="15102" width="5" customWidth="1"/>
    <col min="15103" max="15103" width="67.7109375" customWidth="1"/>
    <col min="15104" max="15104" width="7" customWidth="1"/>
    <col min="15105" max="15105" width="13.42578125" customWidth="1"/>
    <col min="15106" max="15106" width="12.7109375" bestFit="1" customWidth="1"/>
    <col min="15107" max="15107" width="15.42578125" bestFit="1" customWidth="1"/>
    <col min="15108" max="15111" width="11.42578125" customWidth="1"/>
    <col min="15114" max="15114" width="11.5703125" bestFit="1" customWidth="1"/>
    <col min="15115" max="15115" width="16.85546875" bestFit="1" customWidth="1"/>
    <col min="15358" max="15358" width="5" customWidth="1"/>
    <col min="15359" max="15359" width="67.7109375" customWidth="1"/>
    <col min="15360" max="15360" width="7" customWidth="1"/>
    <col min="15361" max="15361" width="13.42578125" customWidth="1"/>
    <col min="15362" max="15362" width="12.7109375" bestFit="1" customWidth="1"/>
    <col min="15363" max="15363" width="15.42578125" bestFit="1" customWidth="1"/>
    <col min="15364" max="15367" width="11.42578125" customWidth="1"/>
    <col min="15370" max="15370" width="11.5703125" bestFit="1" customWidth="1"/>
    <col min="15371" max="15371" width="16.85546875" bestFit="1" customWidth="1"/>
    <col min="15614" max="15614" width="5" customWidth="1"/>
    <col min="15615" max="15615" width="67.7109375" customWidth="1"/>
    <col min="15616" max="15616" width="7" customWidth="1"/>
    <col min="15617" max="15617" width="13.42578125" customWidth="1"/>
    <col min="15618" max="15618" width="12.7109375" bestFit="1" customWidth="1"/>
    <col min="15619" max="15619" width="15.42578125" bestFit="1" customWidth="1"/>
    <col min="15620" max="15623" width="11.42578125" customWidth="1"/>
    <col min="15626" max="15626" width="11.5703125" bestFit="1" customWidth="1"/>
    <col min="15627" max="15627" width="16.85546875" bestFit="1" customWidth="1"/>
    <col min="15870" max="15870" width="5" customWidth="1"/>
    <col min="15871" max="15871" width="67.7109375" customWidth="1"/>
    <col min="15872" max="15872" width="7" customWidth="1"/>
    <col min="15873" max="15873" width="13.42578125" customWidth="1"/>
    <col min="15874" max="15874" width="12.7109375" bestFit="1" customWidth="1"/>
    <col min="15875" max="15875" width="15.42578125" bestFit="1" customWidth="1"/>
    <col min="15876" max="15879" width="11.42578125" customWidth="1"/>
    <col min="15882" max="15882" width="11.5703125" bestFit="1" customWidth="1"/>
    <col min="15883" max="15883" width="16.85546875" bestFit="1" customWidth="1"/>
    <col min="16126" max="16126" width="5" customWidth="1"/>
    <col min="16127" max="16127" width="67.7109375" customWidth="1"/>
    <col min="16128" max="16128" width="7" customWidth="1"/>
    <col min="16129" max="16129" width="13.42578125" customWidth="1"/>
    <col min="16130" max="16130" width="12.7109375" bestFit="1" customWidth="1"/>
    <col min="16131" max="16131" width="15.42578125" bestFit="1" customWidth="1"/>
    <col min="16132" max="16135" width="11.42578125" customWidth="1"/>
    <col min="16138" max="16138" width="11.5703125" bestFit="1" customWidth="1"/>
    <col min="16139" max="16139" width="16.85546875" bestFit="1" customWidth="1"/>
  </cols>
  <sheetData>
    <row r="1" spans="1:12" ht="15.75" thickBot="1" x14ac:dyDescent="0.3"/>
    <row r="2" spans="1:12" ht="25.5" customHeight="1" x14ac:dyDescent="0.25">
      <c r="A2" s="311" t="s">
        <v>234</v>
      </c>
      <c r="B2" s="312"/>
      <c r="C2" s="315"/>
      <c r="D2" s="316"/>
      <c r="E2" s="159"/>
      <c r="F2" s="253"/>
      <c r="G2" s="254"/>
      <c r="H2" s="255"/>
      <c r="K2" s="305"/>
      <c r="L2" s="305"/>
    </row>
    <row r="3" spans="1:12" ht="21" customHeight="1" thickBot="1" x14ac:dyDescent="0.3">
      <c r="A3" s="313"/>
      <c r="B3" s="314"/>
      <c r="C3" s="317"/>
      <c r="D3" s="305"/>
      <c r="E3" s="256"/>
      <c r="H3" s="257"/>
      <c r="K3" s="305"/>
      <c r="L3" s="305"/>
    </row>
    <row r="4" spans="1:12" ht="13.5" customHeight="1" x14ac:dyDescent="0.25">
      <c r="A4" s="318" t="s">
        <v>235</v>
      </c>
      <c r="B4" s="319"/>
      <c r="C4" s="33"/>
      <c r="D4" s="138"/>
      <c r="E4" s="322"/>
      <c r="H4" s="257"/>
      <c r="L4" s="138"/>
    </row>
    <row r="5" spans="1:12" ht="15.75" x14ac:dyDescent="0.25">
      <c r="A5" s="320"/>
      <c r="B5" s="321"/>
      <c r="C5" s="131"/>
      <c r="D5" s="139"/>
      <c r="E5" s="322"/>
      <c r="H5" s="257"/>
      <c r="K5" s="141"/>
      <c r="L5" s="139"/>
    </row>
    <row r="6" spans="1:12" ht="16.5" thickBot="1" x14ac:dyDescent="0.3">
      <c r="A6" s="320"/>
      <c r="B6" s="321"/>
      <c r="C6" s="130"/>
      <c r="D6" s="3"/>
      <c r="E6" s="195"/>
      <c r="F6" s="258"/>
      <c r="G6" s="259"/>
      <c r="H6" s="260"/>
    </row>
    <row r="7" spans="1:12" ht="16.5" thickBot="1" x14ac:dyDescent="0.3">
      <c r="A7" s="143"/>
      <c r="B7" s="140" t="s">
        <v>230</v>
      </c>
      <c r="C7" s="131" t="s">
        <v>238</v>
      </c>
      <c r="D7" s="144"/>
      <c r="E7" s="229"/>
    </row>
    <row r="8" spans="1:12" x14ac:dyDescent="0.25">
      <c r="A8" s="309" t="s">
        <v>0</v>
      </c>
      <c r="B8" s="310"/>
      <c r="C8" s="4" t="s">
        <v>1</v>
      </c>
      <c r="D8" s="4" t="s">
        <v>2</v>
      </c>
      <c r="E8" s="142" t="s">
        <v>239</v>
      </c>
      <c r="F8" s="247" t="s">
        <v>264</v>
      </c>
      <c r="G8" s="248" t="s">
        <v>3</v>
      </c>
      <c r="H8" s="249" t="s">
        <v>4</v>
      </c>
    </row>
    <row r="9" spans="1:12" ht="15.75" thickBot="1" x14ac:dyDescent="0.3">
      <c r="A9" s="101"/>
      <c r="B9" s="86"/>
      <c r="C9" s="87"/>
      <c r="D9" s="87"/>
      <c r="E9" s="160"/>
      <c r="F9" s="202"/>
      <c r="G9" s="210"/>
      <c r="H9" s="219"/>
    </row>
    <row r="10" spans="1:12" ht="15.75" hidden="1" thickBot="1" x14ac:dyDescent="0.3">
      <c r="A10" s="306" t="s">
        <v>229</v>
      </c>
      <c r="B10" s="307"/>
      <c r="C10" s="307"/>
      <c r="D10" s="307"/>
      <c r="E10" s="308"/>
      <c r="F10" s="203"/>
      <c r="G10" s="211"/>
      <c r="H10" s="220"/>
    </row>
    <row r="11" spans="1:12" ht="15.75" hidden="1" thickBot="1" x14ac:dyDescent="0.3">
      <c r="A11" s="102"/>
      <c r="B11" s="124" t="s">
        <v>144</v>
      </c>
      <c r="C11" s="125"/>
      <c r="D11" s="125"/>
      <c r="E11" s="161"/>
      <c r="F11" s="173"/>
      <c r="G11" s="78"/>
      <c r="H11" s="158"/>
    </row>
    <row r="12" spans="1:12" ht="15.75" hidden="1" thickBot="1" x14ac:dyDescent="0.3">
      <c r="A12" s="85" t="s">
        <v>140</v>
      </c>
      <c r="B12" s="8" t="s">
        <v>153</v>
      </c>
      <c r="C12" s="15" t="s">
        <v>21</v>
      </c>
      <c r="D12" s="15">
        <v>20</v>
      </c>
      <c r="E12" s="161"/>
      <c r="F12" s="173">
        <v>0</v>
      </c>
      <c r="G12" s="173">
        <f>E12+F12</f>
        <v>0</v>
      </c>
      <c r="H12" s="156">
        <f>G12*D12</f>
        <v>0</v>
      </c>
    </row>
    <row r="13" spans="1:12" ht="15.75" hidden="1" thickBot="1" x14ac:dyDescent="0.3">
      <c r="A13" s="85" t="s">
        <v>141</v>
      </c>
      <c r="B13" s="8" t="s">
        <v>161</v>
      </c>
      <c r="C13" s="15" t="s">
        <v>33</v>
      </c>
      <c r="D13" s="15">
        <v>65</v>
      </c>
      <c r="E13" s="161"/>
      <c r="F13" s="173"/>
      <c r="G13" s="78"/>
      <c r="H13" s="158"/>
    </row>
    <row r="14" spans="1:12" ht="52.5" hidden="1" thickBot="1" x14ac:dyDescent="0.3">
      <c r="A14" s="85" t="s">
        <v>113</v>
      </c>
      <c r="B14" s="31" t="s">
        <v>159</v>
      </c>
      <c r="C14" s="93" t="s">
        <v>21</v>
      </c>
      <c r="D14" s="93">
        <v>17</v>
      </c>
      <c r="E14" s="161"/>
      <c r="F14" s="173"/>
      <c r="G14" s="78"/>
      <c r="H14" s="158"/>
    </row>
    <row r="15" spans="1:12" ht="15.75" hidden="1" thickBot="1" x14ac:dyDescent="0.3">
      <c r="A15" s="85" t="s">
        <v>142</v>
      </c>
      <c r="B15" s="31" t="s">
        <v>176</v>
      </c>
      <c r="C15" s="15" t="s">
        <v>158</v>
      </c>
      <c r="D15" s="15">
        <v>1</v>
      </c>
      <c r="E15" s="161"/>
      <c r="F15" s="173"/>
      <c r="G15" s="78"/>
      <c r="H15" s="158"/>
    </row>
    <row r="16" spans="1:12" ht="15.75" hidden="1" thickBot="1" x14ac:dyDescent="0.3">
      <c r="A16" s="85" t="s">
        <v>143</v>
      </c>
      <c r="B16" s="31" t="s">
        <v>232</v>
      </c>
      <c r="C16" s="15" t="s">
        <v>21</v>
      </c>
      <c r="D16" s="15">
        <v>134.25</v>
      </c>
      <c r="E16" s="161"/>
      <c r="F16" s="173"/>
      <c r="G16" s="78"/>
      <c r="H16" s="158"/>
    </row>
    <row r="17" spans="1:8" ht="15.75" hidden="1" thickBot="1" x14ac:dyDescent="0.3">
      <c r="A17" s="85" t="s">
        <v>149</v>
      </c>
      <c r="B17" s="31" t="s">
        <v>154</v>
      </c>
      <c r="C17" s="15" t="s">
        <v>21</v>
      </c>
      <c r="D17" s="15">
        <v>23.6</v>
      </c>
      <c r="E17" s="161"/>
      <c r="F17" s="173"/>
      <c r="G17" s="78"/>
      <c r="H17" s="158"/>
    </row>
    <row r="18" spans="1:8" ht="15.75" hidden="1" thickBot="1" x14ac:dyDescent="0.3">
      <c r="A18" s="85" t="s">
        <v>151</v>
      </c>
      <c r="B18" s="31" t="s">
        <v>150</v>
      </c>
      <c r="C18" s="15" t="s">
        <v>21</v>
      </c>
      <c r="D18" s="15">
        <v>18.399999999999999</v>
      </c>
      <c r="E18" s="161"/>
      <c r="F18" s="173"/>
      <c r="G18" s="78"/>
      <c r="H18" s="158"/>
    </row>
    <row r="19" spans="1:8" ht="15.75" hidden="1" thickBot="1" x14ac:dyDescent="0.3">
      <c r="A19" s="85" t="s">
        <v>152</v>
      </c>
      <c r="B19" s="8" t="s">
        <v>163</v>
      </c>
      <c r="C19" s="15" t="s">
        <v>21</v>
      </c>
      <c r="D19" s="15">
        <v>63.5</v>
      </c>
      <c r="E19" s="78"/>
      <c r="F19" s="173"/>
      <c r="G19" s="78"/>
      <c r="H19" s="158"/>
    </row>
    <row r="20" spans="1:8" ht="15.75" hidden="1" thickBot="1" x14ac:dyDescent="0.3">
      <c r="A20" s="85"/>
      <c r="B20" s="8" t="s">
        <v>162</v>
      </c>
      <c r="C20" s="15" t="s">
        <v>158</v>
      </c>
      <c r="D20" s="15">
        <v>1</v>
      </c>
      <c r="E20" s="78"/>
      <c r="F20" s="173"/>
      <c r="G20" s="78"/>
      <c r="H20" s="158"/>
    </row>
    <row r="21" spans="1:8" ht="15.75" hidden="1" thickBot="1" x14ac:dyDescent="0.3">
      <c r="A21" s="85" t="s">
        <v>155</v>
      </c>
      <c r="B21" s="8" t="s">
        <v>148</v>
      </c>
      <c r="C21" s="15" t="s">
        <v>21</v>
      </c>
      <c r="D21" s="15">
        <v>4.5</v>
      </c>
      <c r="E21" s="78"/>
      <c r="F21" s="173"/>
      <c r="G21" s="78"/>
      <c r="H21" s="158"/>
    </row>
    <row r="22" spans="1:8" ht="15.75" hidden="1" thickBot="1" x14ac:dyDescent="0.3">
      <c r="A22" s="85"/>
      <c r="B22" s="75" t="s">
        <v>145</v>
      </c>
      <c r="C22" s="15"/>
      <c r="D22" s="15"/>
      <c r="E22" s="78"/>
      <c r="F22" s="173"/>
      <c r="G22" s="78"/>
      <c r="H22" s="158"/>
    </row>
    <row r="23" spans="1:8" ht="15.75" hidden="1" thickBot="1" x14ac:dyDescent="0.3">
      <c r="A23" s="85" t="s">
        <v>156</v>
      </c>
      <c r="B23" s="8" t="s">
        <v>146</v>
      </c>
      <c r="C23" s="15" t="s">
        <v>21</v>
      </c>
      <c r="D23" s="15">
        <v>10</v>
      </c>
      <c r="E23" s="78"/>
      <c r="F23" s="173"/>
      <c r="G23" s="78"/>
      <c r="H23" s="158"/>
    </row>
    <row r="24" spans="1:8" ht="15.75" hidden="1" thickBot="1" x14ac:dyDescent="0.3">
      <c r="A24" s="116" t="s">
        <v>157</v>
      </c>
      <c r="B24" s="126" t="s">
        <v>147</v>
      </c>
      <c r="C24" s="127" t="s">
        <v>21</v>
      </c>
      <c r="D24" s="127">
        <v>415</v>
      </c>
      <c r="E24" s="161"/>
      <c r="F24" s="173"/>
      <c r="G24" s="78"/>
      <c r="H24" s="158"/>
    </row>
    <row r="25" spans="1:8" ht="15.75" hidden="1" thickBot="1" x14ac:dyDescent="0.3">
      <c r="A25" s="129"/>
      <c r="B25" s="128"/>
      <c r="C25" s="128"/>
      <c r="D25" s="128"/>
      <c r="E25" s="162"/>
      <c r="F25" s="204"/>
      <c r="G25" s="212"/>
      <c r="H25" s="221"/>
    </row>
    <row r="26" spans="1:8" ht="15.75" thickBot="1" x14ac:dyDescent="0.3">
      <c r="A26" s="250" t="s">
        <v>228</v>
      </c>
      <c r="B26" s="251"/>
      <c r="C26" s="252"/>
      <c r="D26" s="252"/>
      <c r="E26" s="252"/>
      <c r="F26" s="205"/>
      <c r="G26" s="213"/>
      <c r="H26" s="222"/>
    </row>
    <row r="27" spans="1:8" x14ac:dyDescent="0.25">
      <c r="A27" s="145"/>
      <c r="B27" s="47" t="s">
        <v>160</v>
      </c>
      <c r="C27" s="146"/>
      <c r="D27" s="147"/>
      <c r="E27" s="163"/>
      <c r="F27" s="206"/>
      <c r="G27" s="214"/>
      <c r="H27" s="223"/>
    </row>
    <row r="28" spans="1:8" x14ac:dyDescent="0.25">
      <c r="A28" s="104">
        <v>1</v>
      </c>
      <c r="B28" s="5" t="s">
        <v>5</v>
      </c>
      <c r="C28" s="6"/>
      <c r="D28" s="7"/>
      <c r="E28" s="196"/>
      <c r="F28" s="207"/>
      <c r="G28" s="215"/>
      <c r="H28" s="224">
        <f>H29+H30+H31+H32+H33+H34+H35+H36+H37+H38</f>
        <v>7712714.0999999996</v>
      </c>
    </row>
    <row r="29" spans="1:8" ht="15" customHeight="1" x14ac:dyDescent="0.25">
      <c r="A29" s="85" t="s">
        <v>6</v>
      </c>
      <c r="B29" s="8" t="s">
        <v>100</v>
      </c>
      <c r="C29" s="9" t="s">
        <v>66</v>
      </c>
      <c r="D29" s="10">
        <v>1</v>
      </c>
      <c r="E29" s="164">
        <v>0</v>
      </c>
      <c r="F29" s="173">
        <v>838786</v>
      </c>
      <c r="G29" s="173">
        <f t="shared" ref="G29:G36" si="0">E29+F29</f>
        <v>838786</v>
      </c>
      <c r="H29" s="156">
        <f>D29*G29</f>
        <v>838786</v>
      </c>
    </row>
    <row r="30" spans="1:8" ht="15" customHeight="1" x14ac:dyDescent="0.25">
      <c r="A30" s="85" t="s">
        <v>8</v>
      </c>
      <c r="B30" s="8" t="s">
        <v>202</v>
      </c>
      <c r="C30" s="9" t="s">
        <v>64</v>
      </c>
      <c r="D30" s="10">
        <v>15</v>
      </c>
      <c r="E30" s="164">
        <v>166650</v>
      </c>
      <c r="F30" s="173">
        <v>128927</v>
      </c>
      <c r="G30" s="173">
        <f t="shared" si="0"/>
        <v>295577</v>
      </c>
      <c r="H30" s="156">
        <f>D30*G30</f>
        <v>4433655</v>
      </c>
    </row>
    <row r="31" spans="1:8" ht="15" customHeight="1" x14ac:dyDescent="0.25">
      <c r="A31" s="85" t="s">
        <v>11</v>
      </c>
      <c r="B31" s="8" t="s">
        <v>101</v>
      </c>
      <c r="C31" s="9" t="s">
        <v>14</v>
      </c>
      <c r="D31" s="10">
        <v>1</v>
      </c>
      <c r="E31" s="164">
        <v>35117</v>
      </c>
      <c r="F31" s="173">
        <v>42970</v>
      </c>
      <c r="G31" s="173">
        <f t="shared" si="0"/>
        <v>78087</v>
      </c>
      <c r="H31" s="156">
        <f t="shared" ref="H31:H32" si="1">D31*G31</f>
        <v>78087</v>
      </c>
    </row>
    <row r="32" spans="1:8" ht="13.5" customHeight="1" x14ac:dyDescent="0.25">
      <c r="A32" s="85" t="s">
        <v>12</v>
      </c>
      <c r="B32" s="8" t="s">
        <v>164</v>
      </c>
      <c r="C32" s="9" t="s">
        <v>66</v>
      </c>
      <c r="D32" s="11">
        <v>1</v>
      </c>
      <c r="E32" s="164">
        <v>0</v>
      </c>
      <c r="F32" s="173">
        <v>389900</v>
      </c>
      <c r="G32" s="173">
        <f t="shared" si="0"/>
        <v>389900</v>
      </c>
      <c r="H32" s="156">
        <f t="shared" si="1"/>
        <v>389900</v>
      </c>
    </row>
    <row r="33" spans="1:12" ht="13.5" customHeight="1" x14ac:dyDescent="0.25">
      <c r="A33" s="85" t="s">
        <v>13</v>
      </c>
      <c r="B33" s="8" t="s">
        <v>167</v>
      </c>
      <c r="C33" s="9" t="s">
        <v>21</v>
      </c>
      <c r="D33" s="11">
        <v>20</v>
      </c>
      <c r="E33" s="164">
        <v>0</v>
      </c>
      <c r="F33" s="173">
        <v>18262</v>
      </c>
      <c r="G33" s="173">
        <f t="shared" si="0"/>
        <v>18262</v>
      </c>
      <c r="H33" s="156">
        <f>D33*G33</f>
        <v>365240</v>
      </c>
    </row>
    <row r="34" spans="1:12" ht="13.5" customHeight="1" x14ac:dyDescent="0.25">
      <c r="A34" s="85" t="s">
        <v>15</v>
      </c>
      <c r="B34" s="8" t="s">
        <v>166</v>
      </c>
      <c r="C34" s="9" t="s">
        <v>21</v>
      </c>
      <c r="D34" s="11">
        <v>17</v>
      </c>
      <c r="E34" s="164">
        <v>0</v>
      </c>
      <c r="F34" s="173">
        <v>12057.3</v>
      </c>
      <c r="G34" s="173">
        <f t="shared" si="0"/>
        <v>12057.3</v>
      </c>
      <c r="H34" s="156">
        <f>D34*G34</f>
        <v>204974.09999999998</v>
      </c>
    </row>
    <row r="35" spans="1:12" ht="13.5" customHeight="1" x14ac:dyDescent="0.25">
      <c r="A35" s="85" t="s">
        <v>16</v>
      </c>
      <c r="B35" s="8" t="s">
        <v>168</v>
      </c>
      <c r="C35" s="9" t="s">
        <v>21</v>
      </c>
      <c r="D35" s="11">
        <f>1*12</f>
        <v>12</v>
      </c>
      <c r="E35" s="164">
        <v>0</v>
      </c>
      <c r="F35" s="173">
        <v>11235</v>
      </c>
      <c r="G35" s="173">
        <f t="shared" si="0"/>
        <v>11235</v>
      </c>
      <c r="H35" s="156">
        <f>D35*G35</f>
        <v>134820</v>
      </c>
    </row>
    <row r="36" spans="1:12" ht="13.5" customHeight="1" x14ac:dyDescent="0.25">
      <c r="A36" s="85" t="s">
        <v>17</v>
      </c>
      <c r="B36" s="8" t="s">
        <v>165</v>
      </c>
      <c r="C36" s="9" t="s">
        <v>14</v>
      </c>
      <c r="D36" s="11">
        <v>10</v>
      </c>
      <c r="E36" s="164">
        <v>0</v>
      </c>
      <c r="F36" s="173">
        <v>10200</v>
      </c>
      <c r="G36" s="173">
        <f t="shared" si="0"/>
        <v>10200</v>
      </c>
      <c r="H36" s="156">
        <f>D36*G36</f>
        <v>102000</v>
      </c>
    </row>
    <row r="37" spans="1:12" ht="13.5" customHeight="1" x14ac:dyDescent="0.25">
      <c r="A37" s="85" t="s">
        <v>38</v>
      </c>
      <c r="B37" s="8" t="s">
        <v>169</v>
      </c>
      <c r="C37" s="9" t="s">
        <v>14</v>
      </c>
      <c r="D37" s="11">
        <f>+D13</f>
        <v>65</v>
      </c>
      <c r="E37" s="164">
        <v>0</v>
      </c>
      <c r="F37" s="173">
        <v>7300</v>
      </c>
      <c r="G37" s="173">
        <f t="shared" ref="G37:G38" si="2">E37+F37</f>
        <v>7300</v>
      </c>
      <c r="H37" s="156">
        <f t="shared" ref="H37:H38" si="3">D37*G37</f>
        <v>474500</v>
      </c>
    </row>
    <row r="38" spans="1:12" ht="13.5" customHeight="1" x14ac:dyDescent="0.25">
      <c r="A38" s="85" t="s">
        <v>22</v>
      </c>
      <c r="B38" s="8" t="s">
        <v>102</v>
      </c>
      <c r="C38" s="9" t="s">
        <v>66</v>
      </c>
      <c r="D38" s="11">
        <v>1</v>
      </c>
      <c r="E38" s="164">
        <v>0</v>
      </c>
      <c r="F38" s="173">
        <v>690752</v>
      </c>
      <c r="G38" s="173">
        <f t="shared" si="2"/>
        <v>690752</v>
      </c>
      <c r="H38" s="156">
        <f t="shared" si="3"/>
        <v>690752</v>
      </c>
      <c r="J38">
        <v>172</v>
      </c>
      <c r="K38">
        <f>1216+2800</f>
        <v>4016</v>
      </c>
      <c r="L38">
        <f>J38*K38</f>
        <v>690752</v>
      </c>
    </row>
    <row r="39" spans="1:12" ht="13.5" customHeight="1" x14ac:dyDescent="0.25">
      <c r="A39" s="85"/>
      <c r="B39" s="8"/>
      <c r="C39" s="9"/>
      <c r="D39" s="11"/>
      <c r="E39" s="165"/>
      <c r="F39" s="173"/>
      <c r="G39" s="173"/>
      <c r="H39" s="156"/>
    </row>
    <row r="40" spans="1:12" x14ac:dyDescent="0.25">
      <c r="A40" s="105">
        <v>2</v>
      </c>
      <c r="B40" s="12" t="s">
        <v>9</v>
      </c>
      <c r="C40" s="13"/>
      <c r="D40" s="14"/>
      <c r="E40" s="169"/>
      <c r="F40" s="203"/>
      <c r="G40" s="211"/>
      <c r="H40" s="225">
        <f>H41+H42+H43+H44+H45+H46+H47+H48+H49</f>
        <v>6342763.7356000002</v>
      </c>
    </row>
    <row r="41" spans="1:12" x14ac:dyDescent="0.25">
      <c r="A41" s="85" t="s">
        <v>6</v>
      </c>
      <c r="B41" s="77" t="s">
        <v>203</v>
      </c>
      <c r="C41" s="15" t="s">
        <v>10</v>
      </c>
      <c r="D41" s="11">
        <f>+'[1]Cálculo de Mat'!$H$85</f>
        <v>35.699999999999996</v>
      </c>
      <c r="E41" s="166"/>
      <c r="F41" s="173">
        <v>10722</v>
      </c>
      <c r="G41" s="173">
        <f>E41+F41</f>
        <v>10722</v>
      </c>
      <c r="H41" s="156">
        <f>D41*G41</f>
        <v>382775.39999999997</v>
      </c>
    </row>
    <row r="42" spans="1:12" ht="26.25" x14ac:dyDescent="0.25">
      <c r="A42" s="85" t="s">
        <v>8</v>
      </c>
      <c r="B42" s="20" t="s">
        <v>233</v>
      </c>
      <c r="C42" s="15" t="s">
        <v>10</v>
      </c>
      <c r="D42" s="11">
        <f>+'[1]Cálculo de Mat'!$H$94</f>
        <v>4.096000000000001</v>
      </c>
      <c r="E42" s="166"/>
      <c r="F42" s="173">
        <v>38292</v>
      </c>
      <c r="G42" s="173">
        <f t="shared" ref="G42:G49" si="4">E42+F42</f>
        <v>38292</v>
      </c>
      <c r="H42" s="156">
        <f t="shared" ref="H42:H49" si="5">D42*G42</f>
        <v>156844.03200000004</v>
      </c>
    </row>
    <row r="43" spans="1:12" x14ac:dyDescent="0.25">
      <c r="A43" s="85" t="s">
        <v>11</v>
      </c>
      <c r="B43" s="77" t="s">
        <v>134</v>
      </c>
      <c r="C43" s="15" t="s">
        <v>10</v>
      </c>
      <c r="D43" s="11">
        <f>+'[1]Cálculo de Mat'!$H$97</f>
        <v>1.8560000000000003</v>
      </c>
      <c r="E43" s="166"/>
      <c r="F43" s="173">
        <v>202579</v>
      </c>
      <c r="G43" s="173">
        <f t="shared" si="4"/>
        <v>202579</v>
      </c>
      <c r="H43" s="156">
        <f t="shared" si="5"/>
        <v>375986.62400000007</v>
      </c>
    </row>
    <row r="44" spans="1:12" x14ac:dyDescent="0.25">
      <c r="A44" s="85" t="s">
        <v>12</v>
      </c>
      <c r="B44" s="77" t="s">
        <v>135</v>
      </c>
      <c r="C44" s="15" t="s">
        <v>10</v>
      </c>
      <c r="D44" s="11">
        <f>+'[1]Cálculo de Mat'!$H$99</f>
        <v>2.1308400000000001</v>
      </c>
      <c r="E44" s="166"/>
      <c r="F44" s="173">
        <v>40578</v>
      </c>
      <c r="G44" s="173">
        <f t="shared" si="4"/>
        <v>40578</v>
      </c>
      <c r="H44" s="156">
        <f t="shared" si="5"/>
        <v>86465.225520000007</v>
      </c>
    </row>
    <row r="45" spans="1:12" x14ac:dyDescent="0.25">
      <c r="A45" s="85"/>
      <c r="B45" s="77" t="s">
        <v>178</v>
      </c>
      <c r="C45" s="15" t="s">
        <v>10</v>
      </c>
      <c r="D45" s="11">
        <f>+'[1]Cálculo de Mat'!$H$100</f>
        <v>2.1722399999999999</v>
      </c>
      <c r="E45" s="166"/>
      <c r="F45" s="173">
        <v>38292</v>
      </c>
      <c r="G45" s="173">
        <f t="shared" si="4"/>
        <v>38292</v>
      </c>
      <c r="H45" s="156">
        <f t="shared" si="5"/>
        <v>83179.414080000002</v>
      </c>
    </row>
    <row r="46" spans="1:12" x14ac:dyDescent="0.25">
      <c r="A46" s="85" t="s">
        <v>13</v>
      </c>
      <c r="B46" s="77" t="s">
        <v>136</v>
      </c>
      <c r="C46" s="15" t="s">
        <v>10</v>
      </c>
      <c r="D46" s="11">
        <v>6.22</v>
      </c>
      <c r="E46" s="166"/>
      <c r="F46" s="173">
        <v>38292</v>
      </c>
      <c r="G46" s="173">
        <f t="shared" si="4"/>
        <v>38292</v>
      </c>
      <c r="H46" s="156">
        <f t="shared" si="5"/>
        <v>238176.24</v>
      </c>
    </row>
    <row r="47" spans="1:12" x14ac:dyDescent="0.25">
      <c r="A47" s="85" t="s">
        <v>15</v>
      </c>
      <c r="B47" s="77" t="s">
        <v>137</v>
      </c>
      <c r="C47" s="15" t="s">
        <v>10</v>
      </c>
      <c r="D47" s="11">
        <v>5.95</v>
      </c>
      <c r="E47" s="166"/>
      <c r="F47" s="173">
        <v>38292</v>
      </c>
      <c r="G47" s="173">
        <f t="shared" si="4"/>
        <v>38292</v>
      </c>
      <c r="H47" s="156">
        <f t="shared" si="5"/>
        <v>227837.4</v>
      </c>
    </row>
    <row r="48" spans="1:12" x14ac:dyDescent="0.25">
      <c r="A48" s="85" t="s">
        <v>16</v>
      </c>
      <c r="B48" s="77" t="s">
        <v>138</v>
      </c>
      <c r="C48" s="16" t="s">
        <v>10</v>
      </c>
      <c r="D48" s="11">
        <f>+'[1]Cálculo de Mat'!$H$88</f>
        <v>88.2</v>
      </c>
      <c r="E48" s="164">
        <v>22477</v>
      </c>
      <c r="F48" s="173">
        <v>17390</v>
      </c>
      <c r="G48" s="173">
        <f t="shared" si="4"/>
        <v>39867</v>
      </c>
      <c r="H48" s="156">
        <f t="shared" si="5"/>
        <v>3516269.4</v>
      </c>
    </row>
    <row r="49" spans="1:8" x14ac:dyDescent="0.25">
      <c r="A49" s="85" t="s">
        <v>17</v>
      </c>
      <c r="B49" s="78" t="s">
        <v>18</v>
      </c>
      <c r="C49" s="49" t="s">
        <v>66</v>
      </c>
      <c r="D49" s="11">
        <v>1</v>
      </c>
      <c r="E49" s="166"/>
      <c r="F49" s="173">
        <v>1275230</v>
      </c>
      <c r="G49" s="173">
        <f t="shared" si="4"/>
        <v>1275230</v>
      </c>
      <c r="H49" s="156">
        <f t="shared" si="5"/>
        <v>1275230</v>
      </c>
    </row>
    <row r="50" spans="1:8" x14ac:dyDescent="0.25">
      <c r="A50" s="85"/>
      <c r="B50" s="59"/>
      <c r="C50" s="60"/>
      <c r="D50" s="61"/>
      <c r="E50" s="166"/>
      <c r="F50" s="173"/>
      <c r="G50" s="78"/>
      <c r="H50" s="158"/>
    </row>
    <row r="51" spans="1:8" x14ac:dyDescent="0.25">
      <c r="A51" s="105">
        <v>3</v>
      </c>
      <c r="B51" s="17" t="s">
        <v>20</v>
      </c>
      <c r="C51" s="18"/>
      <c r="D51" s="19"/>
      <c r="E51" s="167"/>
      <c r="F51" s="203"/>
      <c r="G51" s="211"/>
      <c r="H51" s="225">
        <f>H52+H53+H54+H55+H56+H57+H58+H59+H60</f>
        <v>8202237.8866800005</v>
      </c>
    </row>
    <row r="52" spans="1:8" x14ac:dyDescent="0.25">
      <c r="A52" s="85" t="s">
        <v>6</v>
      </c>
      <c r="B52" s="20" t="s">
        <v>204</v>
      </c>
      <c r="C52" s="15" t="s">
        <v>10</v>
      </c>
      <c r="D52" s="10">
        <f>+'[1]Cálculo de Mat'!$H$114</f>
        <v>1.0240000000000002</v>
      </c>
      <c r="E52" s="164">
        <v>285340</v>
      </c>
      <c r="F52" s="164">
        <v>157470</v>
      </c>
      <c r="G52" s="164">
        <f>E52+F52</f>
        <v>442810</v>
      </c>
      <c r="H52" s="170">
        <f>D52*G52</f>
        <v>453437.44000000012</v>
      </c>
    </row>
    <row r="53" spans="1:8" x14ac:dyDescent="0.25">
      <c r="A53" s="85" t="s">
        <v>8</v>
      </c>
      <c r="B53" s="20" t="s">
        <v>205</v>
      </c>
      <c r="C53" s="16" t="s">
        <v>10</v>
      </c>
      <c r="D53" s="10">
        <f>+'[1]Cálculo de Mat'!$H$117</f>
        <v>9.6000000000000016E-2</v>
      </c>
      <c r="E53" s="164">
        <v>285340</v>
      </c>
      <c r="F53" s="164">
        <v>157470</v>
      </c>
      <c r="G53" s="164">
        <f t="shared" ref="G53:G60" si="6">E53+F53</f>
        <v>442810</v>
      </c>
      <c r="H53" s="170">
        <f t="shared" ref="H53:H60" si="7">D53*G53</f>
        <v>42509.760000000009</v>
      </c>
    </row>
    <row r="54" spans="1:8" x14ac:dyDescent="0.25">
      <c r="A54" s="85" t="s">
        <v>11</v>
      </c>
      <c r="B54" s="20" t="s">
        <v>206</v>
      </c>
      <c r="C54" s="16" t="s">
        <v>10</v>
      </c>
      <c r="D54" s="10">
        <f>+'[1]Cálculo de Mat'!$H$118+'[1]Cálculo de Mat'!$H$119</f>
        <v>1.8560000000000003</v>
      </c>
      <c r="E54" s="164">
        <v>318440</v>
      </c>
      <c r="F54" s="164">
        <v>204157.87</v>
      </c>
      <c r="G54" s="164">
        <f t="shared" si="6"/>
        <v>522597.87</v>
      </c>
      <c r="H54" s="170">
        <f t="shared" si="7"/>
        <v>969941.64672000019</v>
      </c>
    </row>
    <row r="55" spans="1:8" x14ac:dyDescent="0.25">
      <c r="A55" s="85" t="s">
        <v>12</v>
      </c>
      <c r="B55" s="20" t="s">
        <v>207</v>
      </c>
      <c r="C55" s="15" t="s">
        <v>10</v>
      </c>
      <c r="D55" s="10">
        <f>+'[1]Cálculo de Mat'!$H$122+'[1]Cálculo de Mat'!$H$123</f>
        <v>4.3030799999999996</v>
      </c>
      <c r="E55" s="164">
        <v>328175</v>
      </c>
      <c r="F55" s="164">
        <v>216553</v>
      </c>
      <c r="G55" s="164">
        <f t="shared" si="6"/>
        <v>544728</v>
      </c>
      <c r="H55" s="170">
        <f t="shared" si="7"/>
        <v>2344008.16224</v>
      </c>
    </row>
    <row r="56" spans="1:8" x14ac:dyDescent="0.25">
      <c r="A56" s="85" t="s">
        <v>96</v>
      </c>
      <c r="B56" s="20" t="s">
        <v>208</v>
      </c>
      <c r="C56" s="15" t="s">
        <v>10</v>
      </c>
      <c r="D56" s="10">
        <f>+'[1]Cálculo de Mat'!$H$120+'[1]Cálculo de Mat'!$H$121+'[1]Cálculo de Mat'!$H$125</f>
        <v>2.6984399999999997</v>
      </c>
      <c r="E56" s="164">
        <v>377222</v>
      </c>
      <c r="F56" s="164">
        <v>288168</v>
      </c>
      <c r="G56" s="164">
        <f t="shared" si="6"/>
        <v>665390</v>
      </c>
      <c r="H56" s="170">
        <f t="shared" si="7"/>
        <v>1795514.9915999998</v>
      </c>
    </row>
    <row r="57" spans="1:8" x14ac:dyDescent="0.25">
      <c r="A57" s="85" t="s">
        <v>15</v>
      </c>
      <c r="B57" s="20" t="s">
        <v>209</v>
      </c>
      <c r="C57" s="15" t="s">
        <v>10</v>
      </c>
      <c r="D57" s="10">
        <f>+'[1]Cálculo de Mat'!$H$124</f>
        <v>2.1308400000000001</v>
      </c>
      <c r="E57" s="164">
        <v>439495</v>
      </c>
      <c r="F57" s="164">
        <v>382333</v>
      </c>
      <c r="G57" s="164">
        <f t="shared" si="6"/>
        <v>821828</v>
      </c>
      <c r="H57" s="170">
        <f t="shared" si="7"/>
        <v>1751183.9755200001</v>
      </c>
    </row>
    <row r="58" spans="1:8" x14ac:dyDescent="0.25">
      <c r="A58" s="85" t="s">
        <v>17</v>
      </c>
      <c r="B58" s="20" t="s">
        <v>210</v>
      </c>
      <c r="C58" s="15" t="s">
        <v>10</v>
      </c>
      <c r="D58" s="10">
        <f>6.6*0.12*0.3</f>
        <v>0.23759999999999998</v>
      </c>
      <c r="E58" s="164">
        <v>320443</v>
      </c>
      <c r="F58" s="164">
        <v>332712</v>
      </c>
      <c r="G58" s="164">
        <f t="shared" si="6"/>
        <v>653155</v>
      </c>
      <c r="H58" s="170">
        <f t="shared" si="7"/>
        <v>155189.628</v>
      </c>
    </row>
    <row r="59" spans="1:8" x14ac:dyDescent="0.25">
      <c r="A59" s="85" t="s">
        <v>38</v>
      </c>
      <c r="B59" s="21" t="s">
        <v>211</v>
      </c>
      <c r="C59" s="15" t="s">
        <v>10</v>
      </c>
      <c r="D59" s="10">
        <v>0.56000000000000005</v>
      </c>
      <c r="E59" s="164">
        <v>344690</v>
      </c>
      <c r="F59" s="164">
        <v>228993.84</v>
      </c>
      <c r="G59" s="164">
        <f t="shared" si="6"/>
        <v>573683.84</v>
      </c>
      <c r="H59" s="170">
        <f t="shared" si="7"/>
        <v>321262.95040000003</v>
      </c>
    </row>
    <row r="60" spans="1:8" x14ac:dyDescent="0.25">
      <c r="A60" s="85" t="s">
        <v>22</v>
      </c>
      <c r="B60" s="20" t="s">
        <v>179</v>
      </c>
      <c r="C60" s="15" t="s">
        <v>10</v>
      </c>
      <c r="D60" s="10">
        <f>+'[1]Cálculo de Mat'!$H$144+'[1]Cálculo de Mat'!$H$145</f>
        <v>0.56523999999999996</v>
      </c>
      <c r="E60" s="164">
        <v>320443</v>
      </c>
      <c r="F60" s="164">
        <v>332712</v>
      </c>
      <c r="G60" s="164">
        <f t="shared" si="6"/>
        <v>653155</v>
      </c>
      <c r="H60" s="170">
        <f t="shared" si="7"/>
        <v>369189.3322</v>
      </c>
    </row>
    <row r="61" spans="1:8" x14ac:dyDescent="0.25">
      <c r="A61" s="85"/>
      <c r="B61" s="20"/>
      <c r="C61" s="15"/>
      <c r="D61" s="10"/>
      <c r="E61" s="164"/>
      <c r="F61" s="164"/>
      <c r="G61" s="164"/>
      <c r="H61" s="170"/>
    </row>
    <row r="62" spans="1:8" x14ac:dyDescent="0.25">
      <c r="A62" s="105">
        <v>4</v>
      </c>
      <c r="B62" s="17" t="s">
        <v>24</v>
      </c>
      <c r="C62" s="13"/>
      <c r="D62" s="22"/>
      <c r="E62" s="168"/>
      <c r="F62" s="168"/>
      <c r="G62" s="168"/>
      <c r="H62" s="226">
        <f>H63+H64</f>
        <v>760912.89399999997</v>
      </c>
    </row>
    <row r="63" spans="1:8" x14ac:dyDescent="0.25">
      <c r="A63" s="85" t="s">
        <v>6</v>
      </c>
      <c r="B63" s="8" t="s">
        <v>259</v>
      </c>
      <c r="C63" s="15" t="s">
        <v>21</v>
      </c>
      <c r="D63" s="10">
        <v>17.71</v>
      </c>
      <c r="E63" s="164">
        <v>14146</v>
      </c>
      <c r="F63" s="173">
        <v>8574.6</v>
      </c>
      <c r="G63" s="173">
        <f>E63+F63</f>
        <v>22720.6</v>
      </c>
      <c r="H63" s="156">
        <f>D63*G63</f>
        <v>402381.826</v>
      </c>
    </row>
    <row r="64" spans="1:8" x14ac:dyDescent="0.25">
      <c r="A64" s="85" t="s">
        <v>8</v>
      </c>
      <c r="B64" s="8" t="s">
        <v>260</v>
      </c>
      <c r="C64" s="15" t="s">
        <v>21</v>
      </c>
      <c r="D64" s="10">
        <v>15.78</v>
      </c>
      <c r="E64" s="164">
        <v>14146</v>
      </c>
      <c r="F64" s="173">
        <v>8574.6</v>
      </c>
      <c r="G64" s="173">
        <f>E64+F64</f>
        <v>22720.6</v>
      </c>
      <c r="H64" s="156">
        <f>D64*G64</f>
        <v>358531.06799999997</v>
      </c>
    </row>
    <row r="65" spans="1:8" x14ac:dyDescent="0.25">
      <c r="A65" s="85"/>
      <c r="B65" s="8" t="s">
        <v>258</v>
      </c>
      <c r="C65" s="15"/>
      <c r="D65" s="10"/>
      <c r="E65" s="165"/>
      <c r="F65" s="173"/>
      <c r="G65" s="78"/>
      <c r="H65" s="156"/>
    </row>
    <row r="66" spans="1:8" x14ac:dyDescent="0.25">
      <c r="A66" s="105">
        <v>5</v>
      </c>
      <c r="B66" s="12" t="s">
        <v>25</v>
      </c>
      <c r="C66" s="13"/>
      <c r="D66" s="22"/>
      <c r="E66" s="169"/>
      <c r="F66" s="207"/>
      <c r="G66" s="215"/>
      <c r="H66" s="224">
        <f>H67+H68</f>
        <v>10286244.04012</v>
      </c>
    </row>
    <row r="67" spans="1:8" x14ac:dyDescent="0.25">
      <c r="A67" s="85" t="s">
        <v>6</v>
      </c>
      <c r="B67" s="21" t="s">
        <v>90</v>
      </c>
      <c r="C67" s="15" t="s">
        <v>21</v>
      </c>
      <c r="D67" s="10">
        <f>+'[1]Cálculo de Mat'!$G$206</f>
        <v>123.74000000000001</v>
      </c>
      <c r="E67" s="164">
        <v>17345</v>
      </c>
      <c r="F67" s="173">
        <v>18992</v>
      </c>
      <c r="G67" s="173">
        <f>E67+F67</f>
        <v>36337</v>
      </c>
      <c r="H67" s="156">
        <f>D67*G67</f>
        <v>4496340.38</v>
      </c>
    </row>
    <row r="68" spans="1:8" x14ac:dyDescent="0.25">
      <c r="A68" s="85" t="s">
        <v>8</v>
      </c>
      <c r="B68" s="8" t="s">
        <v>97</v>
      </c>
      <c r="C68" s="15" t="s">
        <v>21</v>
      </c>
      <c r="D68" s="10">
        <f>+'[1]Cálculo de Mat'!$G$195</f>
        <v>127.657</v>
      </c>
      <c r="E68" s="164">
        <v>23103.06</v>
      </c>
      <c r="F68" s="173">
        <v>22252.1</v>
      </c>
      <c r="G68" s="173">
        <f>E68+F68</f>
        <v>45355.16</v>
      </c>
      <c r="H68" s="156">
        <f>D68*G68</f>
        <v>5789903.6601200001</v>
      </c>
    </row>
    <row r="69" spans="1:8" x14ac:dyDescent="0.25">
      <c r="A69" s="106"/>
      <c r="B69" s="62"/>
      <c r="C69" s="63"/>
      <c r="D69" s="64"/>
      <c r="E69" s="165"/>
      <c r="F69" s="173"/>
      <c r="G69" s="78"/>
      <c r="H69" s="156"/>
    </row>
    <row r="70" spans="1:8" x14ac:dyDescent="0.25">
      <c r="A70" s="105">
        <v>6</v>
      </c>
      <c r="B70" s="12" t="s">
        <v>26</v>
      </c>
      <c r="C70" s="13"/>
      <c r="D70" s="22"/>
      <c r="E70" s="169"/>
      <c r="F70" s="207"/>
      <c r="G70" s="215"/>
      <c r="H70" s="224">
        <f>H71+H72</f>
        <v>16680384.000000002</v>
      </c>
    </row>
    <row r="71" spans="1:8" ht="26.25" x14ac:dyDescent="0.25">
      <c r="A71" s="85" t="s">
        <v>6</v>
      </c>
      <c r="B71" s="31" t="s">
        <v>237</v>
      </c>
      <c r="C71" s="93" t="s">
        <v>21</v>
      </c>
      <c r="D71" s="94">
        <f>+'[1]Cálculo de Mat'!$H$228</f>
        <v>152.80000000000001</v>
      </c>
      <c r="E71" s="170">
        <v>77983</v>
      </c>
      <c r="F71" s="156">
        <v>23047</v>
      </c>
      <c r="G71" s="156">
        <f>E71+F71</f>
        <v>101030</v>
      </c>
      <c r="H71" s="156">
        <f>D71*G71</f>
        <v>15437384.000000002</v>
      </c>
    </row>
    <row r="72" spans="1:8" x14ac:dyDescent="0.25">
      <c r="A72" s="85"/>
      <c r="B72" s="8" t="s">
        <v>177</v>
      </c>
      <c r="C72" s="15" t="s">
        <v>66</v>
      </c>
      <c r="D72" s="10">
        <v>1</v>
      </c>
      <c r="E72" s="165"/>
      <c r="F72" s="173">
        <v>1243000</v>
      </c>
      <c r="G72" s="173">
        <f>E72+F72</f>
        <v>1243000</v>
      </c>
      <c r="H72" s="156">
        <f>D72*G72</f>
        <v>1243000</v>
      </c>
    </row>
    <row r="73" spans="1:8" x14ac:dyDescent="0.25">
      <c r="A73" s="85"/>
      <c r="B73" s="8"/>
      <c r="C73" s="15"/>
      <c r="D73" s="10"/>
      <c r="E73" s="165"/>
      <c r="F73" s="173"/>
      <c r="G73" s="78"/>
      <c r="H73" s="156"/>
    </row>
    <row r="74" spans="1:8" x14ac:dyDescent="0.25">
      <c r="A74" s="105">
        <v>7</v>
      </c>
      <c r="B74" s="12" t="s">
        <v>27</v>
      </c>
      <c r="C74" s="13"/>
      <c r="D74" s="22"/>
      <c r="E74" s="169"/>
      <c r="F74" s="203"/>
      <c r="G74" s="211"/>
      <c r="H74" s="225">
        <f>H75+H76</f>
        <v>6768477.54</v>
      </c>
    </row>
    <row r="75" spans="1:8" ht="26.25" x14ac:dyDescent="0.25">
      <c r="A75" s="85" t="s">
        <v>6</v>
      </c>
      <c r="B75" s="24" t="s">
        <v>212</v>
      </c>
      <c r="C75" s="93" t="s">
        <v>21</v>
      </c>
      <c r="D75" s="94">
        <f>+'[1]Cálculo de Mat'!$D$246</f>
        <v>150</v>
      </c>
      <c r="E75" s="171">
        <v>23391</v>
      </c>
      <c r="F75" s="156">
        <v>13526</v>
      </c>
      <c r="G75" s="156">
        <f>E75+F75</f>
        <v>36917</v>
      </c>
      <c r="H75" s="156">
        <f>D75*G75</f>
        <v>5537550</v>
      </c>
    </row>
    <row r="76" spans="1:8" ht="32.25" customHeight="1" x14ac:dyDescent="0.25">
      <c r="A76" s="106" t="s">
        <v>8</v>
      </c>
      <c r="B76" s="65" t="s">
        <v>95</v>
      </c>
      <c r="C76" s="95" t="s">
        <v>21</v>
      </c>
      <c r="D76" s="96">
        <f>+'[1]Cálculo de Mat'!$D$245</f>
        <v>62</v>
      </c>
      <c r="E76" s="171">
        <v>9450.51</v>
      </c>
      <c r="F76" s="156">
        <v>10403.16</v>
      </c>
      <c r="G76" s="156">
        <f>E76+F76</f>
        <v>19853.669999999998</v>
      </c>
      <c r="H76" s="156">
        <f>D76*G76</f>
        <v>1230927.5399999998</v>
      </c>
    </row>
    <row r="77" spans="1:8" ht="15" customHeight="1" x14ac:dyDescent="0.25">
      <c r="A77" s="106"/>
      <c r="B77" s="65"/>
      <c r="C77" s="95"/>
      <c r="D77" s="96"/>
      <c r="E77" s="172"/>
      <c r="F77" s="173"/>
      <c r="G77" s="78"/>
      <c r="H77" s="156"/>
    </row>
    <row r="78" spans="1:8" x14ac:dyDescent="0.25">
      <c r="A78" s="105">
        <v>8</v>
      </c>
      <c r="B78" s="12" t="s">
        <v>28</v>
      </c>
      <c r="C78" s="13"/>
      <c r="D78" s="22"/>
      <c r="E78" s="169"/>
      <c r="F78" s="207"/>
      <c r="G78" s="215"/>
      <c r="H78" s="224">
        <f>H79+H80</f>
        <v>4071798</v>
      </c>
    </row>
    <row r="79" spans="1:8" x14ac:dyDescent="0.25">
      <c r="A79" s="85" t="s">
        <v>6</v>
      </c>
      <c r="B79" s="27" t="s">
        <v>213</v>
      </c>
      <c r="C79" s="15" t="s">
        <v>21</v>
      </c>
      <c r="D79" s="10">
        <f>+D75</f>
        <v>150</v>
      </c>
      <c r="E79" s="164">
        <v>5948.25</v>
      </c>
      <c r="F79" s="173">
        <v>14349.79</v>
      </c>
      <c r="G79" s="173">
        <f>E79+F79</f>
        <v>20298.04</v>
      </c>
      <c r="H79" s="156">
        <f>D79*G79</f>
        <v>3044706</v>
      </c>
    </row>
    <row r="80" spans="1:8" x14ac:dyDescent="0.25">
      <c r="A80" s="85" t="s">
        <v>8</v>
      </c>
      <c r="B80" s="27" t="s">
        <v>214</v>
      </c>
      <c r="C80" s="15" t="s">
        <v>21</v>
      </c>
      <c r="D80" s="10">
        <f>+D76</f>
        <v>62</v>
      </c>
      <c r="E80" s="164">
        <v>5165</v>
      </c>
      <c r="F80" s="173">
        <v>11401</v>
      </c>
      <c r="G80" s="173">
        <f>E80+F80</f>
        <v>16566</v>
      </c>
      <c r="H80" s="156">
        <f>D80*G80</f>
        <v>1027092</v>
      </c>
    </row>
    <row r="81" spans="1:12" hidden="1" x14ac:dyDescent="0.25">
      <c r="A81" s="85"/>
      <c r="B81" s="20" t="s">
        <v>29</v>
      </c>
      <c r="C81" s="15"/>
      <c r="D81" s="10"/>
      <c r="E81" s="166"/>
      <c r="H81" s="227"/>
    </row>
    <row r="82" spans="1:12" hidden="1" x14ac:dyDescent="0.25">
      <c r="A82" s="85"/>
      <c r="B82" s="20"/>
      <c r="C82" s="15"/>
      <c r="D82" s="10"/>
      <c r="E82" s="166"/>
      <c r="H82" s="227"/>
    </row>
    <row r="83" spans="1:12" x14ac:dyDescent="0.25">
      <c r="A83" s="85"/>
      <c r="B83" s="20"/>
      <c r="C83" s="15"/>
      <c r="D83" s="10"/>
      <c r="E83" s="166"/>
      <c r="F83" s="173"/>
      <c r="G83" s="78"/>
      <c r="H83" s="156"/>
    </row>
    <row r="84" spans="1:12" x14ac:dyDescent="0.25">
      <c r="A84" s="105">
        <v>9</v>
      </c>
      <c r="B84" s="17" t="s">
        <v>30</v>
      </c>
      <c r="C84" s="13"/>
      <c r="D84" s="22"/>
      <c r="E84" s="176">
        <v>0</v>
      </c>
      <c r="F84" s="207"/>
      <c r="G84" s="215"/>
      <c r="H84" s="224">
        <f>H85+H89+H90</f>
        <v>11084599.16</v>
      </c>
    </row>
    <row r="85" spans="1:12" x14ac:dyDescent="0.25">
      <c r="A85" s="85" t="s">
        <v>6</v>
      </c>
      <c r="B85" s="28" t="s">
        <v>139</v>
      </c>
      <c r="C85" s="15" t="s">
        <v>21</v>
      </c>
      <c r="D85" s="10">
        <f>+D79-3.8</f>
        <v>146.19999999999999</v>
      </c>
      <c r="E85" s="164">
        <v>34873.01</v>
      </c>
      <c r="F85" s="173">
        <v>19623.099999999999</v>
      </c>
      <c r="G85" s="173">
        <f>E85+F85</f>
        <v>54496.11</v>
      </c>
      <c r="H85" s="156">
        <f>D85*G85</f>
        <v>7967331.2819999997</v>
      </c>
    </row>
    <row r="86" spans="1:12" ht="12" hidden="1" customHeight="1" x14ac:dyDescent="0.25">
      <c r="A86" s="85"/>
      <c r="B86" s="29"/>
      <c r="C86" s="15"/>
      <c r="D86" s="10"/>
      <c r="E86" s="166"/>
      <c r="F86" s="173"/>
      <c r="G86" s="173">
        <f t="shared" ref="G86:G90" si="8">E86+F86</f>
        <v>0</v>
      </c>
      <c r="H86" s="156">
        <f t="shared" ref="H86:H90" si="9">D86*G86</f>
        <v>0</v>
      </c>
    </row>
    <row r="87" spans="1:12" ht="12" hidden="1" customHeight="1" x14ac:dyDescent="0.25">
      <c r="A87" s="85" t="s">
        <v>11</v>
      </c>
      <c r="B87" s="28" t="s">
        <v>87</v>
      </c>
      <c r="C87" s="15" t="s">
        <v>21</v>
      </c>
      <c r="D87" s="10">
        <v>0</v>
      </c>
      <c r="E87" s="166">
        <v>650</v>
      </c>
      <c r="F87" s="173"/>
      <c r="G87" s="173">
        <f t="shared" si="8"/>
        <v>650</v>
      </c>
      <c r="H87" s="156">
        <f t="shared" si="9"/>
        <v>0</v>
      </c>
    </row>
    <row r="88" spans="1:12" s="23" customFormat="1" ht="12" hidden="1" customHeight="1" x14ac:dyDescent="0.2">
      <c r="A88" s="107"/>
      <c r="B88" s="30"/>
      <c r="C88" s="15"/>
      <c r="D88" s="10"/>
      <c r="E88" s="166"/>
      <c r="F88" s="173"/>
      <c r="G88" s="173">
        <f t="shared" si="8"/>
        <v>0</v>
      </c>
      <c r="H88" s="156">
        <f t="shared" si="9"/>
        <v>0</v>
      </c>
    </row>
    <row r="89" spans="1:12" x14ac:dyDescent="0.25">
      <c r="A89" s="85" t="s">
        <v>8</v>
      </c>
      <c r="B89" s="28" t="s">
        <v>104</v>
      </c>
      <c r="C89" s="15" t="s">
        <v>21</v>
      </c>
      <c r="D89" s="10">
        <v>3.8</v>
      </c>
      <c r="E89" s="173">
        <v>34873.01</v>
      </c>
      <c r="F89" s="173">
        <v>19623.099999999999</v>
      </c>
      <c r="G89" s="173">
        <f t="shared" si="8"/>
        <v>54496.11</v>
      </c>
      <c r="H89" s="156">
        <f t="shared" si="9"/>
        <v>207085.21799999999</v>
      </c>
    </row>
    <row r="90" spans="1:12" x14ac:dyDescent="0.25">
      <c r="A90" s="85" t="s">
        <v>11</v>
      </c>
      <c r="B90" s="28" t="s">
        <v>103</v>
      </c>
      <c r="C90" s="15" t="s">
        <v>21</v>
      </c>
      <c r="D90" s="10">
        <f>+D80</f>
        <v>62</v>
      </c>
      <c r="E90" s="173">
        <v>30109.27</v>
      </c>
      <c r="F90" s="173">
        <v>16829.16</v>
      </c>
      <c r="G90" s="173">
        <f t="shared" si="8"/>
        <v>46938.43</v>
      </c>
      <c r="H90" s="156">
        <f t="shared" si="9"/>
        <v>2910182.66</v>
      </c>
    </row>
    <row r="91" spans="1:12" x14ac:dyDescent="0.25">
      <c r="A91" s="108"/>
      <c r="B91" s="28"/>
      <c r="C91" s="25"/>
      <c r="D91" s="26"/>
      <c r="E91" s="174"/>
      <c r="F91" s="173"/>
      <c r="G91" s="173"/>
      <c r="H91" s="156"/>
    </row>
    <row r="92" spans="1:12" x14ac:dyDescent="0.25">
      <c r="A92" s="109">
        <v>10</v>
      </c>
      <c r="B92" s="54" t="s">
        <v>31</v>
      </c>
      <c r="C92" s="55"/>
      <c r="D92" s="52"/>
      <c r="E92" s="175"/>
      <c r="F92" s="207"/>
      <c r="G92" s="215"/>
      <c r="H92" s="224">
        <f>H93+H95</f>
        <v>1490356.6789999998</v>
      </c>
    </row>
    <row r="93" spans="1:12" x14ac:dyDescent="0.25">
      <c r="A93" s="108" t="s">
        <v>6</v>
      </c>
      <c r="B93" s="56" t="s">
        <v>106</v>
      </c>
      <c r="C93" s="25" t="s">
        <v>14</v>
      </c>
      <c r="D93" s="26">
        <f>+'[1]Cálculo de Mat'!$F$381</f>
        <v>85.85</v>
      </c>
      <c r="E93" s="164">
        <v>7546.16</v>
      </c>
      <c r="F93" s="173">
        <v>5201.58</v>
      </c>
      <c r="G93" s="173">
        <f>E93+F93</f>
        <v>12747.74</v>
      </c>
      <c r="H93" s="156">
        <f>D93*G93</f>
        <v>1094393.4789999998</v>
      </c>
    </row>
    <row r="94" spans="1:12" hidden="1" x14ac:dyDescent="0.25">
      <c r="A94" s="108" t="s">
        <v>8</v>
      </c>
      <c r="B94" s="56" t="s">
        <v>32</v>
      </c>
      <c r="C94" s="25" t="s">
        <v>33</v>
      </c>
      <c r="D94" s="26"/>
      <c r="E94" s="174">
        <v>110</v>
      </c>
      <c r="F94" s="173"/>
      <c r="G94" s="173">
        <f t="shared" ref="G94:G95" si="10">E94+F94</f>
        <v>110</v>
      </c>
      <c r="H94" s="156">
        <f t="shared" ref="H94:H95" si="11">D94*G94</f>
        <v>0</v>
      </c>
    </row>
    <row r="95" spans="1:12" x14ac:dyDescent="0.25">
      <c r="A95" s="108" t="s">
        <v>8</v>
      </c>
      <c r="B95" s="56" t="s">
        <v>105</v>
      </c>
      <c r="C95" s="25" t="s">
        <v>14</v>
      </c>
      <c r="D95" s="26">
        <f>+J95+K95+L95</f>
        <v>48.8</v>
      </c>
      <c r="E95" s="173">
        <v>3900</v>
      </c>
      <c r="F95" s="173">
        <v>4214</v>
      </c>
      <c r="G95" s="173">
        <f t="shared" si="10"/>
        <v>8114</v>
      </c>
      <c r="H95" s="156">
        <f t="shared" si="11"/>
        <v>395963.19999999995</v>
      </c>
      <c r="J95" s="2">
        <f>20-(0.8*5)</f>
        <v>16</v>
      </c>
      <c r="K95" s="97">
        <f>18-(5*0.8)</f>
        <v>14</v>
      </c>
      <c r="L95">
        <f>22-0.8-2.4</f>
        <v>18.8</v>
      </c>
    </row>
    <row r="96" spans="1:12" x14ac:dyDescent="0.25">
      <c r="A96" s="108"/>
      <c r="B96" s="56"/>
      <c r="C96" s="25"/>
      <c r="D96" s="26"/>
      <c r="E96" s="174"/>
      <c r="F96" s="173"/>
      <c r="G96" s="78"/>
      <c r="H96" s="158"/>
    </row>
    <row r="97" spans="1:8" x14ac:dyDescent="0.25">
      <c r="A97" s="109">
        <v>11</v>
      </c>
      <c r="B97" s="54" t="s">
        <v>34</v>
      </c>
      <c r="C97" s="55"/>
      <c r="D97" s="22"/>
      <c r="E97" s="175"/>
      <c r="F97" s="207"/>
      <c r="G97" s="215"/>
      <c r="H97" s="224">
        <f>H98+H99+H101+H100</f>
        <v>3745489.2692</v>
      </c>
    </row>
    <row r="98" spans="1:8" ht="26.25" x14ac:dyDescent="0.25">
      <c r="A98" s="108" t="s">
        <v>6</v>
      </c>
      <c r="B98" s="56" t="s">
        <v>200</v>
      </c>
      <c r="C98" s="98" t="s">
        <v>21</v>
      </c>
      <c r="D98" s="94">
        <f>+'[1]Cálculo de Mat'!$G$401</f>
        <v>22</v>
      </c>
      <c r="E98" s="170">
        <v>15117</v>
      </c>
      <c r="F98" s="156">
        <v>18936</v>
      </c>
      <c r="G98" s="156">
        <f>E98+F98</f>
        <v>34053</v>
      </c>
      <c r="H98" s="156">
        <f>D98*G98</f>
        <v>749166</v>
      </c>
    </row>
    <row r="99" spans="1:8" x14ac:dyDescent="0.25">
      <c r="A99" s="108" t="s">
        <v>8</v>
      </c>
      <c r="B99" s="56" t="s">
        <v>215</v>
      </c>
      <c r="C99" s="98" t="s">
        <v>21</v>
      </c>
      <c r="D99" s="94">
        <f>+'[1]Cálculo de Mat'!$G$400+'[1]Cálculo de Mat'!$G$402+'[1]Cálculo de Mat'!$G$403+'[1]Cálculo de Mat'!$G$404</f>
        <v>114.25</v>
      </c>
      <c r="E99" s="164">
        <v>12396</v>
      </c>
      <c r="F99" s="173">
        <v>8500</v>
      </c>
      <c r="G99" s="173">
        <f>E99+F99</f>
        <v>20896</v>
      </c>
      <c r="H99" s="156">
        <f>D99*G99</f>
        <v>2387368</v>
      </c>
    </row>
    <row r="100" spans="1:8" x14ac:dyDescent="0.25">
      <c r="A100" s="108" t="s">
        <v>11</v>
      </c>
      <c r="B100" s="56" t="s">
        <v>99</v>
      </c>
      <c r="C100" s="25" t="s">
        <v>21</v>
      </c>
      <c r="D100" s="10">
        <v>7.06</v>
      </c>
      <c r="E100" s="164">
        <v>6252.46</v>
      </c>
      <c r="F100" s="173">
        <v>20806.36</v>
      </c>
      <c r="G100" s="173">
        <f t="shared" ref="G100:G101" si="12">E100+F100</f>
        <v>27058.82</v>
      </c>
      <c r="H100" s="156">
        <f t="shared" ref="H100" si="13">D100*G100</f>
        <v>191035.26919999998</v>
      </c>
    </row>
    <row r="101" spans="1:8" ht="14.1" customHeight="1" x14ac:dyDescent="0.25">
      <c r="A101" s="108" t="s">
        <v>12</v>
      </c>
      <c r="B101" s="56" t="s">
        <v>171</v>
      </c>
      <c r="C101" s="25" t="s">
        <v>21</v>
      </c>
      <c r="D101" s="10">
        <f>+D12</f>
        <v>20</v>
      </c>
      <c r="E101" s="173">
        <v>12396</v>
      </c>
      <c r="F101" s="173">
        <v>8500</v>
      </c>
      <c r="G101" s="173">
        <f t="shared" si="12"/>
        <v>20896</v>
      </c>
      <c r="H101" s="156">
        <f>D101*G101</f>
        <v>417920</v>
      </c>
    </row>
    <row r="102" spans="1:8" ht="14.1" customHeight="1" x14ac:dyDescent="0.25">
      <c r="A102" s="108"/>
      <c r="B102" s="79"/>
      <c r="C102" s="25"/>
      <c r="D102" s="10"/>
      <c r="E102" s="174"/>
      <c r="F102" s="173"/>
      <c r="G102" s="78"/>
      <c r="H102" s="156"/>
    </row>
    <row r="103" spans="1:8" x14ac:dyDescent="0.25">
      <c r="A103" s="105">
        <v>12</v>
      </c>
      <c r="B103" s="12" t="s">
        <v>236</v>
      </c>
      <c r="C103" s="13"/>
      <c r="D103" s="22"/>
      <c r="E103" s="176">
        <v>0</v>
      </c>
      <c r="F103" s="207"/>
      <c r="G103" s="215"/>
      <c r="H103" s="224">
        <f>H104+H105+H107+H108+H129</f>
        <v>7673437.6384199997</v>
      </c>
    </row>
    <row r="104" spans="1:8" x14ac:dyDescent="0.25">
      <c r="A104" s="85" t="s">
        <v>6</v>
      </c>
      <c r="B104" s="31" t="s">
        <v>107</v>
      </c>
      <c r="C104" s="15" t="s">
        <v>21</v>
      </c>
      <c r="D104" s="10">
        <f>+'[1]Cálculo de Mat'!$H$285</f>
        <v>270.10200000000003</v>
      </c>
      <c r="E104" s="164">
        <v>3050.25</v>
      </c>
      <c r="F104" s="173">
        <v>12376</v>
      </c>
      <c r="G104" s="173">
        <f>E104+F104</f>
        <v>15426.25</v>
      </c>
      <c r="H104" s="156">
        <f>D104*G104</f>
        <v>4166660.9775000005</v>
      </c>
    </row>
    <row r="105" spans="1:8" x14ac:dyDescent="0.25">
      <c r="A105" s="85" t="s">
        <v>8</v>
      </c>
      <c r="B105" s="31" t="s">
        <v>240</v>
      </c>
      <c r="C105" s="15" t="s">
        <v>21</v>
      </c>
      <c r="D105" s="10">
        <f>+'[1]Cálculo de Mat'!$H$302</f>
        <v>132.93799999999999</v>
      </c>
      <c r="E105" s="164">
        <v>3383</v>
      </c>
      <c r="F105" s="173">
        <v>14110.34</v>
      </c>
      <c r="G105" s="173">
        <f>E105+F105</f>
        <v>17493.34</v>
      </c>
      <c r="H105" s="156">
        <f>D105*G105</f>
        <v>2325529.6329199998</v>
      </c>
    </row>
    <row r="106" spans="1:8" hidden="1" x14ac:dyDescent="0.25">
      <c r="A106" s="85" t="s">
        <v>11</v>
      </c>
      <c r="B106" s="31" t="s">
        <v>35</v>
      </c>
      <c r="C106" s="15" t="s">
        <v>21</v>
      </c>
      <c r="D106" s="10">
        <v>0</v>
      </c>
      <c r="E106" s="166"/>
      <c r="F106" s="173"/>
      <c r="G106" s="173">
        <f t="shared" ref="G106:G107" si="14">E106+F106</f>
        <v>0</v>
      </c>
      <c r="H106" s="156">
        <f t="shared" ref="H106:H129" si="15">D106*G106</f>
        <v>0</v>
      </c>
    </row>
    <row r="107" spans="1:8" x14ac:dyDescent="0.25">
      <c r="A107" s="85" t="s">
        <v>11</v>
      </c>
      <c r="B107" s="71" t="s">
        <v>108</v>
      </c>
      <c r="C107" s="15" t="s">
        <v>21</v>
      </c>
      <c r="D107" s="10">
        <f>+'[1]Cálculo de Mat'!$D$293</f>
        <v>31.980000000000004</v>
      </c>
      <c r="E107" s="164">
        <v>2389.1799999999998</v>
      </c>
      <c r="F107" s="164">
        <v>10642.62</v>
      </c>
      <c r="G107" s="173">
        <f t="shared" si="14"/>
        <v>13031.800000000001</v>
      </c>
      <c r="H107" s="156">
        <f t="shared" si="15"/>
        <v>416756.96400000009</v>
      </c>
    </row>
    <row r="108" spans="1:8" x14ac:dyDescent="0.25">
      <c r="A108" s="85" t="s">
        <v>12</v>
      </c>
      <c r="B108" s="31" t="s">
        <v>88</v>
      </c>
      <c r="C108" s="15" t="s">
        <v>21</v>
      </c>
      <c r="D108" s="10">
        <f>+'[1]Cálculo de Mat'!$H$287</f>
        <v>55.120000000000012</v>
      </c>
      <c r="E108" s="164">
        <v>2459</v>
      </c>
      <c r="F108" s="164">
        <v>8295.7000000000007</v>
      </c>
      <c r="G108" s="173">
        <f>E108+F108</f>
        <v>10754.7</v>
      </c>
      <c r="H108" s="156">
        <f t="shared" si="15"/>
        <v>592799.06400000013</v>
      </c>
    </row>
    <row r="109" spans="1:8" ht="26.25" hidden="1" x14ac:dyDescent="0.25">
      <c r="A109" s="85" t="s">
        <v>16</v>
      </c>
      <c r="B109" s="32" t="s">
        <v>36</v>
      </c>
      <c r="C109" s="15" t="s">
        <v>21</v>
      </c>
      <c r="D109" s="10"/>
      <c r="E109" s="166">
        <v>250</v>
      </c>
      <c r="F109" s="173"/>
      <c r="G109" s="173">
        <f t="shared" ref="G109:G129" si="16">E109+F109</f>
        <v>250</v>
      </c>
      <c r="H109" s="156">
        <f t="shared" si="15"/>
        <v>0</v>
      </c>
    </row>
    <row r="110" spans="1:8" hidden="1" x14ac:dyDescent="0.25">
      <c r="A110" s="85" t="s">
        <v>16</v>
      </c>
      <c r="B110" s="31" t="s">
        <v>37</v>
      </c>
      <c r="C110" s="15" t="s">
        <v>21</v>
      </c>
      <c r="D110" s="10">
        <v>0</v>
      </c>
      <c r="E110" s="166">
        <v>31</v>
      </c>
      <c r="F110" s="173"/>
      <c r="G110" s="173">
        <f t="shared" si="16"/>
        <v>31</v>
      </c>
      <c r="H110" s="156">
        <f t="shared" si="15"/>
        <v>0</v>
      </c>
    </row>
    <row r="111" spans="1:8" hidden="1" x14ac:dyDescent="0.25">
      <c r="A111" s="85"/>
      <c r="B111" s="31"/>
      <c r="C111" s="15"/>
      <c r="D111" s="10"/>
      <c r="E111" s="166"/>
      <c r="F111" s="173"/>
      <c r="G111" s="173">
        <f t="shared" si="16"/>
        <v>0</v>
      </c>
      <c r="H111" s="156">
        <f t="shared" si="15"/>
        <v>0</v>
      </c>
    </row>
    <row r="112" spans="1:8" hidden="1" x14ac:dyDescent="0.25">
      <c r="A112" s="85"/>
      <c r="B112" s="24" t="s">
        <v>39</v>
      </c>
      <c r="C112" s="15"/>
      <c r="D112" s="10"/>
      <c r="E112" s="166"/>
      <c r="F112" s="173"/>
      <c r="G112" s="173">
        <f t="shared" si="16"/>
        <v>0</v>
      </c>
      <c r="H112" s="156">
        <f t="shared" si="15"/>
        <v>0</v>
      </c>
    </row>
    <row r="113" spans="1:8" hidden="1" x14ac:dyDescent="0.25">
      <c r="A113" s="85" t="s">
        <v>23</v>
      </c>
      <c r="B113" s="8" t="s">
        <v>40</v>
      </c>
      <c r="C113" s="15" t="s">
        <v>41</v>
      </c>
      <c r="D113" s="10">
        <v>0</v>
      </c>
      <c r="E113" s="166">
        <v>150</v>
      </c>
      <c r="F113" s="173"/>
      <c r="G113" s="173">
        <f t="shared" si="16"/>
        <v>150</v>
      </c>
      <c r="H113" s="156">
        <f t="shared" si="15"/>
        <v>0</v>
      </c>
    </row>
    <row r="114" spans="1:8" hidden="1" x14ac:dyDescent="0.25">
      <c r="A114" s="85" t="s">
        <v>42</v>
      </c>
      <c r="B114" s="8" t="s">
        <v>43</v>
      </c>
      <c r="C114" s="15" t="s">
        <v>41</v>
      </c>
      <c r="D114" s="10">
        <v>0</v>
      </c>
      <c r="E114" s="166">
        <v>280</v>
      </c>
      <c r="F114" s="173"/>
      <c r="G114" s="173">
        <f t="shared" si="16"/>
        <v>280</v>
      </c>
      <c r="H114" s="156">
        <f t="shared" si="15"/>
        <v>0</v>
      </c>
    </row>
    <row r="115" spans="1:8" hidden="1" x14ac:dyDescent="0.25">
      <c r="A115" s="110"/>
      <c r="B115" s="8" t="s">
        <v>44</v>
      </c>
      <c r="C115" s="15"/>
      <c r="D115" s="10"/>
      <c r="E115" s="166"/>
      <c r="F115" s="173"/>
      <c r="G115" s="173">
        <f t="shared" si="16"/>
        <v>0</v>
      </c>
      <c r="H115" s="156">
        <f t="shared" si="15"/>
        <v>0</v>
      </c>
    </row>
    <row r="116" spans="1:8" hidden="1" x14ac:dyDescent="0.25">
      <c r="A116" s="85" t="s">
        <v>45</v>
      </c>
      <c r="B116" s="8" t="s">
        <v>46</v>
      </c>
      <c r="C116" s="15" t="s">
        <v>41</v>
      </c>
      <c r="D116" s="10">
        <v>0</v>
      </c>
      <c r="E116" s="166">
        <v>280</v>
      </c>
      <c r="F116" s="173"/>
      <c r="G116" s="173">
        <f t="shared" si="16"/>
        <v>280</v>
      </c>
      <c r="H116" s="156">
        <f t="shared" si="15"/>
        <v>0</v>
      </c>
    </row>
    <row r="117" spans="1:8" hidden="1" x14ac:dyDescent="0.25">
      <c r="A117" s="85"/>
      <c r="B117" s="8" t="s">
        <v>44</v>
      </c>
      <c r="C117" s="15"/>
      <c r="D117" s="10"/>
      <c r="E117" s="166"/>
      <c r="F117" s="173"/>
      <c r="G117" s="173">
        <f t="shared" si="16"/>
        <v>0</v>
      </c>
      <c r="H117" s="156">
        <f t="shared" si="15"/>
        <v>0</v>
      </c>
    </row>
    <row r="118" spans="1:8" hidden="1" x14ac:dyDescent="0.25">
      <c r="A118" s="85" t="s">
        <v>47</v>
      </c>
      <c r="B118" s="8" t="s">
        <v>48</v>
      </c>
      <c r="C118" s="15" t="s">
        <v>41</v>
      </c>
      <c r="D118" s="10">
        <f>D114</f>
        <v>0</v>
      </c>
      <c r="E118" s="166">
        <v>280</v>
      </c>
      <c r="F118" s="173"/>
      <c r="G118" s="173">
        <f t="shared" si="16"/>
        <v>280</v>
      </c>
      <c r="H118" s="156">
        <f t="shared" si="15"/>
        <v>0</v>
      </c>
    </row>
    <row r="119" spans="1:8" hidden="1" x14ac:dyDescent="0.25">
      <c r="A119" s="85"/>
      <c r="B119" s="8" t="s">
        <v>44</v>
      </c>
      <c r="C119" s="15"/>
      <c r="D119" s="10"/>
      <c r="E119" s="166"/>
      <c r="F119" s="173"/>
      <c r="G119" s="173">
        <f t="shared" si="16"/>
        <v>0</v>
      </c>
      <c r="H119" s="156">
        <f t="shared" si="15"/>
        <v>0</v>
      </c>
    </row>
    <row r="120" spans="1:8" hidden="1" x14ac:dyDescent="0.25">
      <c r="A120" s="85" t="s">
        <v>49</v>
      </c>
      <c r="B120" s="8" t="s">
        <v>50</v>
      </c>
      <c r="C120" s="15" t="s">
        <v>41</v>
      </c>
      <c r="D120" s="10">
        <f>D118</f>
        <v>0</v>
      </c>
      <c r="E120" s="166">
        <v>280</v>
      </c>
      <c r="F120" s="173"/>
      <c r="G120" s="173">
        <f t="shared" si="16"/>
        <v>280</v>
      </c>
      <c r="H120" s="156">
        <f t="shared" si="15"/>
        <v>0</v>
      </c>
    </row>
    <row r="121" spans="1:8" hidden="1" x14ac:dyDescent="0.25">
      <c r="A121" s="85"/>
      <c r="B121" s="8" t="s">
        <v>44</v>
      </c>
      <c r="C121" s="15"/>
      <c r="D121" s="10"/>
      <c r="E121" s="166"/>
      <c r="F121" s="173"/>
      <c r="G121" s="173">
        <f t="shared" si="16"/>
        <v>0</v>
      </c>
      <c r="H121" s="156">
        <f t="shared" si="15"/>
        <v>0</v>
      </c>
    </row>
    <row r="122" spans="1:8" hidden="1" x14ac:dyDescent="0.25">
      <c r="A122" s="85" t="s">
        <v>51</v>
      </c>
      <c r="B122" s="8" t="s">
        <v>52</v>
      </c>
      <c r="C122" s="15" t="s">
        <v>41</v>
      </c>
      <c r="D122" s="10">
        <v>0</v>
      </c>
      <c r="E122" s="166">
        <v>280</v>
      </c>
      <c r="F122" s="173"/>
      <c r="G122" s="173">
        <f t="shared" si="16"/>
        <v>280</v>
      </c>
      <c r="H122" s="156">
        <f t="shared" si="15"/>
        <v>0</v>
      </c>
    </row>
    <row r="123" spans="1:8" hidden="1" x14ac:dyDescent="0.25">
      <c r="A123" s="85"/>
      <c r="B123" s="8" t="s">
        <v>44</v>
      </c>
      <c r="C123" s="15"/>
      <c r="D123" s="10"/>
      <c r="E123" s="166"/>
      <c r="F123" s="173"/>
      <c r="G123" s="173">
        <f t="shared" si="16"/>
        <v>0</v>
      </c>
      <c r="H123" s="156">
        <f t="shared" si="15"/>
        <v>0</v>
      </c>
    </row>
    <row r="124" spans="1:8" hidden="1" x14ac:dyDescent="0.25">
      <c r="A124" s="85" t="s">
        <v>53</v>
      </c>
      <c r="B124" s="8" t="s">
        <v>54</v>
      </c>
      <c r="C124" s="15" t="s">
        <v>41</v>
      </c>
      <c r="D124" s="10">
        <v>0</v>
      </c>
      <c r="E124" s="166">
        <v>280</v>
      </c>
      <c r="F124" s="173"/>
      <c r="G124" s="173">
        <f t="shared" si="16"/>
        <v>280</v>
      </c>
      <c r="H124" s="156">
        <f t="shared" si="15"/>
        <v>0</v>
      </c>
    </row>
    <row r="125" spans="1:8" hidden="1" x14ac:dyDescent="0.25">
      <c r="A125" s="85"/>
      <c r="B125" s="8" t="s">
        <v>44</v>
      </c>
      <c r="C125" s="15"/>
      <c r="D125" s="10"/>
      <c r="E125" s="166"/>
      <c r="F125" s="173"/>
      <c r="G125" s="173">
        <f t="shared" si="16"/>
        <v>0</v>
      </c>
      <c r="H125" s="156">
        <f t="shared" si="15"/>
        <v>0</v>
      </c>
    </row>
    <row r="126" spans="1:8" hidden="1" x14ac:dyDescent="0.25">
      <c r="A126" s="85" t="s">
        <v>55</v>
      </c>
      <c r="B126" s="8" t="s">
        <v>56</v>
      </c>
      <c r="C126" s="15" t="s">
        <v>41</v>
      </c>
      <c r="D126" s="10">
        <v>0</v>
      </c>
      <c r="E126" s="166">
        <v>280</v>
      </c>
      <c r="F126" s="173"/>
      <c r="G126" s="173">
        <f t="shared" si="16"/>
        <v>280</v>
      </c>
      <c r="H126" s="156">
        <f t="shared" si="15"/>
        <v>0</v>
      </c>
    </row>
    <row r="127" spans="1:8" hidden="1" x14ac:dyDescent="0.25">
      <c r="A127" s="85"/>
      <c r="B127" s="8" t="s">
        <v>44</v>
      </c>
      <c r="C127" s="15"/>
      <c r="D127" s="10"/>
      <c r="E127" s="166"/>
      <c r="F127" s="173"/>
      <c r="G127" s="173">
        <f t="shared" si="16"/>
        <v>0</v>
      </c>
      <c r="H127" s="156">
        <f t="shared" si="15"/>
        <v>0</v>
      </c>
    </row>
    <row r="128" spans="1:8" hidden="1" x14ac:dyDescent="0.25">
      <c r="A128" s="85" t="s">
        <v>57</v>
      </c>
      <c r="B128" s="8" t="s">
        <v>58</v>
      </c>
      <c r="C128" s="15" t="s">
        <v>21</v>
      </c>
      <c r="D128" s="10">
        <v>0</v>
      </c>
      <c r="E128" s="166">
        <v>400</v>
      </c>
      <c r="F128" s="173"/>
      <c r="G128" s="173">
        <f t="shared" si="16"/>
        <v>400</v>
      </c>
      <c r="H128" s="156">
        <f t="shared" si="15"/>
        <v>0</v>
      </c>
    </row>
    <row r="129" spans="1:8" x14ac:dyDescent="0.25">
      <c r="A129" s="85" t="s">
        <v>13</v>
      </c>
      <c r="B129" s="31" t="s">
        <v>175</v>
      </c>
      <c r="C129" s="15" t="s">
        <v>66</v>
      </c>
      <c r="D129" s="35">
        <v>1</v>
      </c>
      <c r="E129" s="166"/>
      <c r="F129" s="173">
        <v>171691</v>
      </c>
      <c r="G129" s="173">
        <f t="shared" si="16"/>
        <v>171691</v>
      </c>
      <c r="H129" s="156">
        <f t="shared" si="15"/>
        <v>171691</v>
      </c>
    </row>
    <row r="130" spans="1:8" x14ac:dyDescent="0.25">
      <c r="A130" s="107"/>
      <c r="B130" s="31"/>
      <c r="C130" s="34"/>
      <c r="D130" s="35"/>
      <c r="E130" s="166"/>
      <c r="F130" s="173"/>
      <c r="G130" s="78"/>
      <c r="H130" s="156"/>
    </row>
    <row r="131" spans="1:8" x14ac:dyDescent="0.25">
      <c r="A131" s="105">
        <v>13</v>
      </c>
      <c r="B131" s="12" t="s">
        <v>59</v>
      </c>
      <c r="C131" s="36"/>
      <c r="D131" s="22"/>
      <c r="E131" s="169"/>
      <c r="F131" s="207"/>
      <c r="G131" s="215"/>
      <c r="H131" s="224">
        <f>H133+H135+H137+H139+H140</f>
        <v>7637472.216</v>
      </c>
    </row>
    <row r="132" spans="1:8" x14ac:dyDescent="0.25">
      <c r="A132" s="111" t="s">
        <v>6</v>
      </c>
      <c r="B132" s="37" t="s">
        <v>60</v>
      </c>
      <c r="C132" s="38"/>
      <c r="D132" s="39"/>
      <c r="E132" s="197"/>
      <c r="F132" s="173"/>
      <c r="G132" s="78"/>
      <c r="H132" s="156"/>
    </row>
    <row r="133" spans="1:8" x14ac:dyDescent="0.25">
      <c r="A133" s="112"/>
      <c r="B133" s="20" t="s">
        <v>91</v>
      </c>
      <c r="C133" s="15" t="s">
        <v>21</v>
      </c>
      <c r="D133" s="16">
        <f>+'[1]Cálculo de Mat'!$H$434</f>
        <v>2.6999999999999997</v>
      </c>
      <c r="E133" s="164">
        <v>31272.6</v>
      </c>
      <c r="F133" s="173">
        <v>20778</v>
      </c>
      <c r="G133" s="173">
        <f>E133+F133</f>
        <v>52050.6</v>
      </c>
      <c r="H133" s="156">
        <f>D133*G133</f>
        <v>140536.62</v>
      </c>
    </row>
    <row r="134" spans="1:8" x14ac:dyDescent="0.25">
      <c r="A134" s="112" t="s">
        <v>8</v>
      </c>
      <c r="B134" s="37" t="s">
        <v>216</v>
      </c>
      <c r="C134" s="38"/>
      <c r="D134" s="39"/>
      <c r="E134" s="197"/>
      <c r="F134" s="173"/>
      <c r="G134" s="78"/>
      <c r="H134" s="156"/>
    </row>
    <row r="135" spans="1:8" x14ac:dyDescent="0.25">
      <c r="A135" s="112"/>
      <c r="B135" s="20" t="s">
        <v>98</v>
      </c>
      <c r="C135" s="15" t="s">
        <v>21</v>
      </c>
      <c r="D135" s="16">
        <f>+'[1]Cálculo de Mat'!$H$435</f>
        <v>16</v>
      </c>
      <c r="E135" s="164">
        <v>31272.6</v>
      </c>
      <c r="F135" s="173">
        <v>20778</v>
      </c>
      <c r="G135" s="173">
        <f>E135+F135</f>
        <v>52050.6</v>
      </c>
      <c r="H135" s="156">
        <f>D135*G135</f>
        <v>832809.6</v>
      </c>
    </row>
    <row r="136" spans="1:8" x14ac:dyDescent="0.25">
      <c r="A136" s="112" t="s">
        <v>11</v>
      </c>
      <c r="B136" s="37" t="s">
        <v>109</v>
      </c>
      <c r="C136" s="15"/>
      <c r="D136" s="16"/>
      <c r="E136" s="166"/>
      <c r="F136" s="173"/>
      <c r="G136" s="78"/>
      <c r="H136" s="156"/>
    </row>
    <row r="137" spans="1:8" x14ac:dyDescent="0.25">
      <c r="A137" s="112"/>
      <c r="B137" s="20" t="s">
        <v>92</v>
      </c>
      <c r="C137" s="15" t="s">
        <v>21</v>
      </c>
      <c r="D137" s="16">
        <f>+'[1]Cálculo de Mat'!$H$436</f>
        <v>6.96</v>
      </c>
      <c r="E137" s="164">
        <v>31272.6</v>
      </c>
      <c r="F137" s="173">
        <v>20778</v>
      </c>
      <c r="G137" s="173">
        <f>E137+F137</f>
        <v>52050.6</v>
      </c>
      <c r="H137" s="156">
        <f>D137*G137</f>
        <v>362272.17599999998</v>
      </c>
    </row>
    <row r="138" spans="1:8" ht="13.5" customHeight="1" x14ac:dyDescent="0.25">
      <c r="A138" s="85" t="s">
        <v>12</v>
      </c>
      <c r="B138" s="24" t="s">
        <v>110</v>
      </c>
      <c r="C138" s="15"/>
      <c r="D138" s="16"/>
      <c r="E138" s="166"/>
      <c r="F138" s="173"/>
      <c r="G138" s="78"/>
      <c r="H138" s="156"/>
    </row>
    <row r="139" spans="1:8" ht="16.5" customHeight="1" x14ac:dyDescent="0.25">
      <c r="A139" s="85"/>
      <c r="B139" s="72" t="s">
        <v>172</v>
      </c>
      <c r="C139" s="15" t="s">
        <v>21</v>
      </c>
      <c r="D139" s="16">
        <f>+'[1]Cálculo de Mat'!$Q$581</f>
        <v>152.97499999999999</v>
      </c>
      <c r="E139" s="177">
        <v>11128</v>
      </c>
      <c r="F139" s="173">
        <v>28984</v>
      </c>
      <c r="G139" s="173">
        <f>E139+F139</f>
        <v>40112</v>
      </c>
      <c r="H139" s="156">
        <f>D139*G139</f>
        <v>6136133.2000000002</v>
      </c>
    </row>
    <row r="140" spans="1:8" ht="18.600000000000001" customHeight="1" x14ac:dyDescent="0.25">
      <c r="A140" s="85" t="s">
        <v>13</v>
      </c>
      <c r="B140" s="72" t="s">
        <v>111</v>
      </c>
      <c r="C140" s="38" t="s">
        <v>14</v>
      </c>
      <c r="D140" s="48">
        <f>3+3+1.5+(6*0.9)+0.1</f>
        <v>13</v>
      </c>
      <c r="E140" s="177">
        <v>7546.16</v>
      </c>
      <c r="F140" s="173">
        <v>5201.58</v>
      </c>
      <c r="G140" s="173">
        <f>E140+F140</f>
        <v>12747.74</v>
      </c>
      <c r="H140" s="156">
        <f>D140*G140</f>
        <v>165720.62</v>
      </c>
    </row>
    <row r="141" spans="1:8" ht="18.600000000000001" customHeight="1" x14ac:dyDescent="0.25">
      <c r="A141" s="103"/>
      <c r="B141" s="72"/>
      <c r="C141" s="38"/>
      <c r="D141" s="48"/>
      <c r="E141" s="178"/>
      <c r="F141" s="173"/>
      <c r="G141" s="78"/>
      <c r="H141" s="156"/>
    </row>
    <row r="142" spans="1:8" x14ac:dyDescent="0.25">
      <c r="A142" s="105">
        <v>14</v>
      </c>
      <c r="B142" s="40" t="s">
        <v>61</v>
      </c>
      <c r="C142" s="41"/>
      <c r="D142" s="42"/>
      <c r="E142" s="179">
        <v>0</v>
      </c>
      <c r="F142" s="207"/>
      <c r="G142" s="215"/>
      <c r="H142" s="224">
        <f>H143+H144+H145+H146+H147+H148+H149</f>
        <v>16257987.65038619</v>
      </c>
    </row>
    <row r="143" spans="1:8" x14ac:dyDescent="0.25">
      <c r="A143" s="112" t="s">
        <v>6</v>
      </c>
      <c r="B143" s="31" t="s">
        <v>218</v>
      </c>
      <c r="C143" s="43" t="s">
        <v>19</v>
      </c>
      <c r="D143" s="44">
        <v>7</v>
      </c>
      <c r="E143" s="156">
        <v>492597.13996950118</v>
      </c>
      <c r="F143" s="156">
        <v>71521.712583749992</v>
      </c>
      <c r="G143" s="173">
        <f t="shared" ref="G143:G149" si="17">E143+F143</f>
        <v>564118.8525532512</v>
      </c>
      <c r="H143" s="156">
        <f>D143*G143</f>
        <v>3948831.9678727584</v>
      </c>
    </row>
    <row r="144" spans="1:8" x14ac:dyDescent="0.25">
      <c r="A144" s="112" t="s">
        <v>8</v>
      </c>
      <c r="B144" s="8" t="s">
        <v>219</v>
      </c>
      <c r="C144" s="43" t="s">
        <v>19</v>
      </c>
      <c r="D144" s="44">
        <v>3</v>
      </c>
      <c r="E144" s="171">
        <v>132802.56</v>
      </c>
      <c r="F144" s="173">
        <v>17854.32</v>
      </c>
      <c r="G144" s="173">
        <f t="shared" si="17"/>
        <v>150656.88</v>
      </c>
      <c r="H144" s="156">
        <f>D144*G144</f>
        <v>451970.64</v>
      </c>
    </row>
    <row r="145" spans="1:10" x14ac:dyDescent="0.25">
      <c r="A145" s="112" t="s">
        <v>11</v>
      </c>
      <c r="B145" s="8" t="s">
        <v>192</v>
      </c>
      <c r="C145" s="43" t="s">
        <v>19</v>
      </c>
      <c r="D145" s="44">
        <v>3</v>
      </c>
      <c r="E145" s="180">
        <v>1490350.2231086195</v>
      </c>
      <c r="F145" s="173">
        <v>140944.72716323999</v>
      </c>
      <c r="G145" s="173">
        <f t="shared" si="17"/>
        <v>1631294.9502718595</v>
      </c>
      <c r="H145" s="156">
        <f>D145*G145</f>
        <v>4893884.8508155784</v>
      </c>
    </row>
    <row r="146" spans="1:10" s="57" customFormat="1" x14ac:dyDescent="0.25">
      <c r="A146" s="112" t="s">
        <v>12</v>
      </c>
      <c r="B146" s="8" t="s">
        <v>193</v>
      </c>
      <c r="C146" s="43" t="s">
        <v>19</v>
      </c>
      <c r="D146" s="44">
        <v>2</v>
      </c>
      <c r="E146" s="180">
        <v>919514.66127640218</v>
      </c>
      <c r="F146" s="164">
        <v>133507.19682299998</v>
      </c>
      <c r="G146" s="173">
        <f t="shared" si="17"/>
        <v>1053021.8580994022</v>
      </c>
      <c r="H146" s="156">
        <f>D146*G146</f>
        <v>2106043.7161988043</v>
      </c>
    </row>
    <row r="147" spans="1:10" s="57" customFormat="1" x14ac:dyDescent="0.25">
      <c r="A147" s="112" t="s">
        <v>15</v>
      </c>
      <c r="B147" s="8" t="s">
        <v>201</v>
      </c>
      <c r="C147" s="43" t="s">
        <v>19</v>
      </c>
      <c r="D147" s="44">
        <v>5</v>
      </c>
      <c r="E147" s="180">
        <v>586587.73225695104</v>
      </c>
      <c r="F147" s="164">
        <v>50466.968778077273</v>
      </c>
      <c r="G147" s="173">
        <f t="shared" si="17"/>
        <v>637054.70103502832</v>
      </c>
      <c r="H147" s="156">
        <f t="shared" ref="H147" si="18">D147*G147</f>
        <v>3185273.5051751416</v>
      </c>
      <c r="I147" s="57">
        <v>1.64</v>
      </c>
    </row>
    <row r="148" spans="1:10" s="57" customFormat="1" x14ac:dyDescent="0.25">
      <c r="A148" s="112" t="s">
        <v>16</v>
      </c>
      <c r="B148" s="8" t="s">
        <v>217</v>
      </c>
      <c r="C148" s="43" t="s">
        <v>19</v>
      </c>
      <c r="D148" s="44">
        <v>1</v>
      </c>
      <c r="E148" s="180">
        <v>661699.57602156058</v>
      </c>
      <c r="F148" s="164">
        <v>56929.2025850262</v>
      </c>
      <c r="G148" s="173">
        <f t="shared" si="17"/>
        <v>718628.77860658674</v>
      </c>
      <c r="H148" s="156">
        <f>D148*G148</f>
        <v>718628.77860658674</v>
      </c>
    </row>
    <row r="149" spans="1:10" s="57" customFormat="1" x14ac:dyDescent="0.25">
      <c r="A149" s="112" t="s">
        <v>17</v>
      </c>
      <c r="B149" s="8" t="s">
        <v>195</v>
      </c>
      <c r="C149" s="43" t="s">
        <v>19</v>
      </c>
      <c r="D149" s="44">
        <v>1</v>
      </c>
      <c r="E149" s="180">
        <v>870983.89662192052</v>
      </c>
      <c r="F149" s="180">
        <v>82370.295095399997</v>
      </c>
      <c r="G149" s="173">
        <f t="shared" si="17"/>
        <v>953354.19171732047</v>
      </c>
      <c r="H149" s="156">
        <f>D149*G149</f>
        <v>953354.19171732047</v>
      </c>
    </row>
    <row r="150" spans="1:10" s="57" customFormat="1" x14ac:dyDescent="0.25">
      <c r="A150" s="113"/>
      <c r="B150" s="8"/>
      <c r="C150" s="43"/>
      <c r="D150" s="99"/>
      <c r="E150" s="198"/>
      <c r="F150" s="208"/>
      <c r="G150" s="216"/>
      <c r="H150" s="228"/>
    </row>
    <row r="151" spans="1:10" x14ac:dyDescent="0.25">
      <c r="A151" s="114">
        <v>15</v>
      </c>
      <c r="B151" s="46" t="s">
        <v>62</v>
      </c>
      <c r="C151" s="13"/>
      <c r="D151" s="22"/>
      <c r="E151" s="181"/>
      <c r="F151" s="207"/>
      <c r="G151" s="215"/>
      <c r="H151" s="224">
        <f>H153+H157+H154+H155+H158+H159+H160</f>
        <v>4393528.6811996112</v>
      </c>
    </row>
    <row r="152" spans="1:10" hidden="1" x14ac:dyDescent="0.25">
      <c r="A152" s="115" t="s">
        <v>45</v>
      </c>
      <c r="B152" s="47" t="s">
        <v>63</v>
      </c>
      <c r="C152" s="39" t="s">
        <v>64</v>
      </c>
      <c r="D152" s="48"/>
      <c r="E152" s="182"/>
      <c r="H152" s="227"/>
    </row>
    <row r="153" spans="1:10" ht="26.25" x14ac:dyDescent="0.25">
      <c r="A153" s="85" t="s">
        <v>6</v>
      </c>
      <c r="B153" s="31" t="s">
        <v>194</v>
      </c>
      <c r="C153" s="93" t="s">
        <v>21</v>
      </c>
      <c r="D153" s="153">
        <v>0.5</v>
      </c>
      <c r="E153" s="183">
        <v>4609.1243382228067</v>
      </c>
      <c r="F153" s="156">
        <v>8295.6979949999986</v>
      </c>
      <c r="G153" s="156">
        <f>E153+F153</f>
        <v>12904.822333222804</v>
      </c>
      <c r="H153" s="156">
        <f>D153*G153</f>
        <v>6452.4111666114022</v>
      </c>
      <c r="J153">
        <f>0.8*3</f>
        <v>2.4000000000000004</v>
      </c>
    </row>
    <row r="154" spans="1:10" ht="26.25" x14ac:dyDescent="0.25">
      <c r="A154" s="85" t="s">
        <v>8</v>
      </c>
      <c r="B154" s="31" t="s">
        <v>170</v>
      </c>
      <c r="C154" s="93" t="s">
        <v>21</v>
      </c>
      <c r="D154" s="94">
        <f>+'[1]Cálculo de Mat'!$H$451</f>
        <v>270.10200000000003</v>
      </c>
      <c r="E154" s="184">
        <v>3730.8064043947966</v>
      </c>
      <c r="F154" s="170">
        <v>6935.4387960000004</v>
      </c>
      <c r="G154" s="156">
        <f>E154+F154</f>
        <v>10666.245200394796</v>
      </c>
      <c r="H154" s="156">
        <f>D154*G154</f>
        <v>2880974.1611170359</v>
      </c>
    </row>
    <row r="155" spans="1:10" x14ac:dyDescent="0.25">
      <c r="A155" s="85" t="s">
        <v>12</v>
      </c>
      <c r="B155" s="8" t="s">
        <v>114</v>
      </c>
      <c r="C155" s="15" t="s">
        <v>21</v>
      </c>
      <c r="D155" s="121">
        <f>+D98</f>
        <v>22</v>
      </c>
      <c r="E155" s="184">
        <v>3552.4420760101793</v>
      </c>
      <c r="F155" s="173">
        <v>7750.5044760000001</v>
      </c>
      <c r="G155" s="156">
        <f>E155+F155</f>
        <v>11302.94655201018</v>
      </c>
      <c r="H155" s="156">
        <f>D155*G155</f>
        <v>248664.82414422397</v>
      </c>
    </row>
    <row r="156" spans="1:10" hidden="1" x14ac:dyDescent="0.25">
      <c r="A156" s="116" t="s">
        <v>11</v>
      </c>
      <c r="B156" s="74" t="s">
        <v>115</v>
      </c>
      <c r="C156" s="15" t="s">
        <v>21</v>
      </c>
      <c r="D156" s="58">
        <v>0</v>
      </c>
      <c r="E156" s="185">
        <v>0</v>
      </c>
      <c r="F156" s="173"/>
      <c r="G156" s="156">
        <f t="shared" ref="G156:G157" si="19">E156+F156</f>
        <v>0</v>
      </c>
      <c r="H156" s="156"/>
    </row>
    <row r="157" spans="1:10" x14ac:dyDescent="0.25">
      <c r="A157" s="116" t="s">
        <v>12</v>
      </c>
      <c r="B157" s="8" t="s">
        <v>198</v>
      </c>
      <c r="C157" s="15" t="s">
        <v>21</v>
      </c>
      <c r="D157" s="45">
        <f>+D95*1</f>
        <v>48.8</v>
      </c>
      <c r="E157" s="186">
        <v>1895.9</v>
      </c>
      <c r="F157" s="173">
        <v>4967.5705949999992</v>
      </c>
      <c r="G157" s="156">
        <f t="shared" si="19"/>
        <v>6863.4705949999989</v>
      </c>
      <c r="H157" s="156">
        <f>D157*G157</f>
        <v>334937.36503599992</v>
      </c>
    </row>
    <row r="158" spans="1:10" x14ac:dyDescent="0.25">
      <c r="A158" s="116" t="s">
        <v>13</v>
      </c>
      <c r="B158" s="31" t="s">
        <v>220</v>
      </c>
      <c r="C158" s="15" t="s">
        <v>66</v>
      </c>
      <c r="D158" s="44">
        <v>1</v>
      </c>
      <c r="E158" s="187"/>
      <c r="F158" s="173">
        <v>249586</v>
      </c>
      <c r="G158" s="173">
        <f>E158+F158</f>
        <v>249586</v>
      </c>
      <c r="H158" s="156">
        <f>D158*G158</f>
        <v>249586</v>
      </c>
    </row>
    <row r="159" spans="1:10" x14ac:dyDescent="0.25">
      <c r="A159" s="116" t="s">
        <v>15</v>
      </c>
      <c r="B159" s="31" t="s">
        <v>199</v>
      </c>
      <c r="C159" s="15" t="s">
        <v>21</v>
      </c>
      <c r="D159" s="45">
        <f>13*(0.8*2.05)</f>
        <v>21.32</v>
      </c>
      <c r="E159" s="184">
        <v>5544.8551711459613</v>
      </c>
      <c r="F159" s="173">
        <v>13363.134290999998</v>
      </c>
      <c r="G159" s="173">
        <f>E159+F159</f>
        <v>18907.989462145961</v>
      </c>
      <c r="H159" s="156">
        <f>D159*G159</f>
        <v>403118.33533295192</v>
      </c>
    </row>
    <row r="160" spans="1:10" x14ac:dyDescent="0.25">
      <c r="A160" s="116" t="s">
        <v>16</v>
      </c>
      <c r="B160" s="31" t="s">
        <v>174</v>
      </c>
      <c r="C160" s="15" t="s">
        <v>21</v>
      </c>
      <c r="D160" s="45">
        <f>5.3*2.6+(5.3*2.6*0.5)</f>
        <v>20.669999999999998</v>
      </c>
      <c r="E160" s="184">
        <v>4383.2213116176972</v>
      </c>
      <c r="F160" s="173">
        <v>8669.2984949999991</v>
      </c>
      <c r="G160" s="173">
        <f>E160+F160</f>
        <v>13052.519806617696</v>
      </c>
      <c r="H160" s="156">
        <f>D160*G160</f>
        <v>269795.58440278773</v>
      </c>
    </row>
    <row r="161" spans="1:16381" x14ac:dyDescent="0.25">
      <c r="A161" s="116"/>
      <c r="B161" s="31"/>
      <c r="C161" s="50"/>
      <c r="D161" s="45"/>
      <c r="E161" s="187"/>
      <c r="F161" s="173"/>
      <c r="G161" s="78"/>
      <c r="H161" s="156"/>
    </row>
    <row r="162" spans="1:16381" x14ac:dyDescent="0.25">
      <c r="A162" s="105">
        <v>16</v>
      </c>
      <c r="B162" s="46" t="s">
        <v>65</v>
      </c>
      <c r="C162" s="51"/>
      <c r="D162" s="22"/>
      <c r="E162" s="181"/>
      <c r="F162" s="207"/>
      <c r="G162" s="215"/>
      <c r="H162" s="224">
        <f>H164+H166+H168+H169+H170+H172+H174+H176+H177+H178+H180</f>
        <v>15771129.65</v>
      </c>
    </row>
    <row r="163" spans="1:16381" x14ac:dyDescent="0.25">
      <c r="A163" s="85"/>
      <c r="B163" s="75" t="s">
        <v>190</v>
      </c>
      <c r="C163" s="39"/>
      <c r="D163" s="48"/>
      <c r="E163" s="182"/>
      <c r="F163" s="173"/>
      <c r="G163" s="78"/>
      <c r="H163" s="156"/>
    </row>
    <row r="164" spans="1:16381" x14ac:dyDescent="0.25">
      <c r="A164" s="85" t="s">
        <v>6</v>
      </c>
      <c r="B164" s="8" t="s">
        <v>173</v>
      </c>
      <c r="C164" s="15" t="s">
        <v>21</v>
      </c>
      <c r="D164" s="48">
        <f>2.5*2.5</f>
        <v>6.25</v>
      </c>
      <c r="E164" s="182">
        <v>25861</v>
      </c>
      <c r="F164" s="173">
        <v>12946</v>
      </c>
      <c r="G164" s="173">
        <f>E164+F164</f>
        <v>38807</v>
      </c>
      <c r="H164" s="156">
        <f>D164*G164</f>
        <v>242543.75</v>
      </c>
    </row>
    <row r="165" spans="1:16381" x14ac:dyDescent="0.25">
      <c r="A165" s="85"/>
      <c r="B165" s="75" t="s">
        <v>189</v>
      </c>
      <c r="C165" s="39"/>
      <c r="D165" s="48"/>
      <c r="E165" s="182"/>
      <c r="F165" s="173"/>
      <c r="G165" s="78"/>
      <c r="H165" s="156"/>
    </row>
    <row r="166" spans="1:16381" x14ac:dyDescent="0.25">
      <c r="A166" s="85" t="s">
        <v>8</v>
      </c>
      <c r="B166" s="8" t="s">
        <v>89</v>
      </c>
      <c r="C166" s="39" t="s">
        <v>14</v>
      </c>
      <c r="D166" s="48">
        <v>4.9000000000000004</v>
      </c>
      <c r="E166" s="182">
        <v>25000</v>
      </c>
      <c r="F166" s="173">
        <v>12560</v>
      </c>
      <c r="G166" s="173">
        <f>E166+F166</f>
        <v>37560</v>
      </c>
      <c r="H166" s="156">
        <f>D166*G166</f>
        <v>184044</v>
      </c>
    </row>
    <row r="167" spans="1:16381" x14ac:dyDescent="0.25">
      <c r="A167" s="85"/>
      <c r="B167" s="82" t="s">
        <v>184</v>
      </c>
      <c r="C167" s="39"/>
      <c r="D167" s="48"/>
      <c r="E167" s="182"/>
      <c r="F167" s="173"/>
      <c r="G167" s="78"/>
      <c r="H167" s="156"/>
    </row>
    <row r="168" spans="1:16381" x14ac:dyDescent="0.25">
      <c r="A168" s="85" t="s">
        <v>11</v>
      </c>
      <c r="B168" s="73" t="s">
        <v>221</v>
      </c>
      <c r="C168" s="39" t="s">
        <v>19</v>
      </c>
      <c r="D168" s="48">
        <v>2</v>
      </c>
      <c r="E168" s="182">
        <v>190000</v>
      </c>
      <c r="F168" s="173">
        <v>22000</v>
      </c>
      <c r="G168" s="173">
        <f>E168+F168</f>
        <v>212000</v>
      </c>
      <c r="H168" s="156">
        <f>D168*G168</f>
        <v>424000</v>
      </c>
    </row>
    <row r="169" spans="1:16381" x14ac:dyDescent="0.25">
      <c r="A169" s="85" t="s">
        <v>12</v>
      </c>
      <c r="B169" s="21" t="s">
        <v>112</v>
      </c>
      <c r="C169" s="16" t="s">
        <v>19</v>
      </c>
      <c r="D169" s="58">
        <v>1</v>
      </c>
      <c r="E169" s="182">
        <v>670000</v>
      </c>
      <c r="F169" s="173">
        <v>280000</v>
      </c>
      <c r="G169" s="173">
        <f>E169+F169</f>
        <v>950000</v>
      </c>
      <c r="H169" s="156">
        <f>D169*G169</f>
        <v>950000</v>
      </c>
    </row>
    <row r="170" spans="1:16381" x14ac:dyDescent="0.25">
      <c r="A170" s="85" t="s">
        <v>13</v>
      </c>
      <c r="B170" s="21" t="s">
        <v>241</v>
      </c>
      <c r="C170" s="16" t="s">
        <v>14</v>
      </c>
      <c r="D170" s="48">
        <v>3.1</v>
      </c>
      <c r="E170" s="182">
        <v>235580</v>
      </c>
      <c r="F170" s="173">
        <v>57969</v>
      </c>
      <c r="G170" s="173">
        <f>E170+F170</f>
        <v>293549</v>
      </c>
      <c r="H170" s="156">
        <f>D170*G170</f>
        <v>910001.9</v>
      </c>
    </row>
    <row r="171" spans="1:16381" x14ac:dyDescent="0.25">
      <c r="A171" s="85"/>
      <c r="B171" s="84" t="s">
        <v>187</v>
      </c>
      <c r="C171" s="16"/>
      <c r="D171" s="48"/>
      <c r="E171" s="188"/>
      <c r="F171" s="173"/>
      <c r="G171" s="78"/>
      <c r="H171" s="156"/>
    </row>
    <row r="172" spans="1:16381" x14ac:dyDescent="0.25">
      <c r="A172" s="85" t="s">
        <v>15</v>
      </c>
      <c r="B172" s="32" t="s">
        <v>242</v>
      </c>
      <c r="C172" s="16" t="s">
        <v>19</v>
      </c>
      <c r="D172" s="58">
        <v>1</v>
      </c>
      <c r="E172" s="182">
        <v>392000</v>
      </c>
      <c r="F172" s="173">
        <v>68000</v>
      </c>
      <c r="G172" s="173">
        <f>E172+F172</f>
        <v>460000</v>
      </c>
      <c r="H172" s="156">
        <f>D172*G172</f>
        <v>460000</v>
      </c>
    </row>
    <row r="173" spans="1:16381" x14ac:dyDescent="0.25">
      <c r="A173" s="85"/>
      <c r="B173" s="83" t="s">
        <v>185</v>
      </c>
      <c r="C173" s="16"/>
      <c r="D173" s="58"/>
      <c r="E173" s="188"/>
      <c r="F173" s="173"/>
      <c r="G173" s="78"/>
      <c r="H173" s="156"/>
    </row>
    <row r="174" spans="1:16381" s="66" customFormat="1" ht="26.25" x14ac:dyDescent="0.25">
      <c r="A174" s="106" t="s">
        <v>16</v>
      </c>
      <c r="B174" s="32" t="s">
        <v>243</v>
      </c>
      <c r="C174" s="152" t="s">
        <v>14</v>
      </c>
      <c r="D174" s="153">
        <v>47.4</v>
      </c>
      <c r="E174" s="183">
        <v>49575</v>
      </c>
      <c r="F174" s="193">
        <v>25000</v>
      </c>
      <c r="G174" s="157">
        <f>E174+F174</f>
        <v>74575</v>
      </c>
      <c r="H174" s="157">
        <f>D174*G174</f>
        <v>3534855</v>
      </c>
      <c r="I174" s="70"/>
      <c r="J174" s="67"/>
      <c r="K174" s="68"/>
      <c r="L174" s="69"/>
      <c r="M174" s="70"/>
      <c r="N174" s="67"/>
      <c r="O174" s="68"/>
      <c r="P174" s="69"/>
      <c r="Q174" s="70"/>
      <c r="R174" s="67"/>
      <c r="S174" s="68"/>
      <c r="T174" s="69"/>
      <c r="U174" s="70"/>
      <c r="V174" s="67"/>
      <c r="W174" s="68"/>
      <c r="X174" s="69"/>
      <c r="Y174" s="70"/>
      <c r="Z174" s="67"/>
      <c r="AA174" s="68"/>
      <c r="AB174" s="69"/>
      <c r="AC174" s="70"/>
      <c r="AD174" s="67"/>
      <c r="AE174" s="68"/>
      <c r="AF174" s="69"/>
      <c r="AG174" s="70"/>
      <c r="AH174" s="67"/>
      <c r="AI174" s="68"/>
      <c r="AJ174" s="69"/>
      <c r="AK174" s="70"/>
      <c r="AL174" s="67"/>
      <c r="AM174" s="68"/>
      <c r="AN174" s="69"/>
      <c r="AO174" s="70"/>
      <c r="AP174" s="67"/>
      <c r="AQ174" s="68"/>
      <c r="AR174" s="69"/>
      <c r="AS174" s="70"/>
      <c r="AT174" s="67"/>
      <c r="AU174" s="68"/>
      <c r="AV174" s="69"/>
      <c r="AW174" s="70"/>
      <c r="AX174" s="67"/>
      <c r="AY174" s="68"/>
      <c r="AZ174" s="69"/>
      <c r="BA174" s="70"/>
      <c r="BB174" s="67"/>
      <c r="BC174" s="68"/>
      <c r="BD174" s="69"/>
      <c r="BE174" s="70"/>
      <c r="BF174" s="67"/>
      <c r="BG174" s="68"/>
      <c r="BH174" s="69"/>
      <c r="BI174" s="70"/>
      <c r="BJ174" s="67"/>
      <c r="BK174" s="68"/>
      <c r="BL174" s="69"/>
      <c r="BM174" s="70"/>
      <c r="BN174" s="67"/>
      <c r="BO174" s="68"/>
      <c r="BP174" s="69"/>
      <c r="BQ174" s="70"/>
      <c r="BR174" s="67"/>
      <c r="BS174" s="68"/>
      <c r="BT174" s="69"/>
      <c r="BU174" s="70"/>
      <c r="BV174" s="67"/>
      <c r="BW174" s="68"/>
      <c r="BX174" s="69"/>
      <c r="BY174" s="70"/>
      <c r="BZ174" s="67"/>
      <c r="CA174" s="68"/>
      <c r="CB174" s="69"/>
      <c r="CC174" s="70"/>
      <c r="CD174" s="67"/>
      <c r="CE174" s="68"/>
      <c r="CF174" s="69"/>
      <c r="CG174" s="70"/>
      <c r="CH174" s="67"/>
      <c r="CI174" s="68"/>
      <c r="CJ174" s="69"/>
      <c r="CK174" s="70"/>
      <c r="CL174" s="67"/>
      <c r="CM174" s="68"/>
      <c r="CN174" s="69"/>
      <c r="CO174" s="70"/>
      <c r="CP174" s="67"/>
      <c r="CQ174" s="68"/>
      <c r="CR174" s="69"/>
      <c r="CS174" s="70"/>
      <c r="CT174" s="67"/>
      <c r="CU174" s="68"/>
      <c r="CV174" s="69"/>
      <c r="CW174" s="70"/>
      <c r="CX174" s="67"/>
      <c r="CY174" s="68"/>
      <c r="CZ174" s="69"/>
      <c r="DA174" s="70"/>
      <c r="DB174" s="67"/>
      <c r="DC174" s="68"/>
      <c r="DD174" s="69"/>
      <c r="DE174" s="70"/>
      <c r="DF174" s="67"/>
      <c r="DG174" s="68"/>
      <c r="DH174" s="69"/>
      <c r="DI174" s="70"/>
      <c r="DJ174" s="67"/>
      <c r="DK174" s="68"/>
      <c r="DL174" s="69"/>
      <c r="DM174" s="70"/>
      <c r="DN174" s="67"/>
      <c r="DO174" s="68"/>
      <c r="DP174" s="69"/>
      <c r="DQ174" s="70"/>
      <c r="DR174" s="67"/>
      <c r="DS174" s="68"/>
      <c r="DT174" s="69"/>
      <c r="DU174" s="70"/>
      <c r="DV174" s="67"/>
      <c r="DW174" s="68"/>
      <c r="DX174" s="69"/>
      <c r="DY174" s="70"/>
      <c r="DZ174" s="67"/>
      <c r="EA174" s="68"/>
      <c r="EB174" s="69"/>
      <c r="EC174" s="70"/>
      <c r="ED174" s="67"/>
      <c r="EE174" s="68"/>
      <c r="EF174" s="69"/>
      <c r="EG174" s="70"/>
      <c r="EH174" s="67"/>
      <c r="EI174" s="68"/>
      <c r="EJ174" s="69"/>
      <c r="EK174" s="70"/>
      <c r="EL174" s="67"/>
      <c r="EM174" s="68"/>
      <c r="EN174" s="69"/>
      <c r="EO174" s="70"/>
      <c r="EP174" s="67"/>
      <c r="EQ174" s="68"/>
      <c r="ER174" s="69"/>
      <c r="ES174" s="70"/>
      <c r="ET174" s="67"/>
      <c r="EU174" s="68"/>
      <c r="EV174" s="69"/>
      <c r="EW174" s="70"/>
      <c r="EX174" s="67"/>
      <c r="EY174" s="68"/>
      <c r="EZ174" s="69"/>
      <c r="FA174" s="70"/>
      <c r="FB174" s="67"/>
      <c r="FC174" s="68"/>
      <c r="FD174" s="69"/>
      <c r="FE174" s="70"/>
      <c r="FF174" s="67"/>
      <c r="FG174" s="68"/>
      <c r="FH174" s="69"/>
      <c r="FI174" s="70"/>
      <c r="FJ174" s="67"/>
      <c r="FK174" s="68"/>
      <c r="FL174" s="69"/>
      <c r="FM174" s="70"/>
      <c r="FN174" s="67"/>
      <c r="FO174" s="68"/>
      <c r="FP174" s="69"/>
      <c r="FQ174" s="70"/>
      <c r="FR174" s="67"/>
      <c r="FS174" s="68"/>
      <c r="FT174" s="69"/>
      <c r="FU174" s="70"/>
      <c r="FV174" s="67"/>
      <c r="FW174" s="68"/>
      <c r="FX174" s="69"/>
      <c r="FY174" s="70"/>
      <c r="FZ174" s="67"/>
      <c r="GA174" s="68"/>
      <c r="GB174" s="69"/>
      <c r="GC174" s="70"/>
      <c r="GD174" s="67"/>
      <c r="GE174" s="68"/>
      <c r="GF174" s="69"/>
      <c r="GG174" s="70"/>
      <c r="GH174" s="67"/>
      <c r="GI174" s="68"/>
      <c r="GJ174" s="69"/>
      <c r="GK174" s="70"/>
      <c r="GL174" s="67"/>
      <c r="GM174" s="68"/>
      <c r="GN174" s="69"/>
      <c r="GO174" s="70"/>
      <c r="GP174" s="67"/>
      <c r="GQ174" s="68"/>
      <c r="GR174" s="69"/>
      <c r="GS174" s="70"/>
      <c r="GT174" s="67"/>
      <c r="GU174" s="68"/>
      <c r="GV174" s="69"/>
      <c r="GW174" s="70"/>
      <c r="GX174" s="67"/>
      <c r="GY174" s="68"/>
      <c r="GZ174" s="69"/>
      <c r="HA174" s="70"/>
      <c r="HB174" s="67"/>
      <c r="HC174" s="68"/>
      <c r="HD174" s="69"/>
      <c r="HE174" s="70"/>
      <c r="HF174" s="67"/>
      <c r="HG174" s="68"/>
      <c r="HH174" s="69"/>
      <c r="HI174" s="70"/>
      <c r="HJ174" s="67"/>
      <c r="HK174" s="68"/>
      <c r="HL174" s="69"/>
      <c r="HM174" s="70"/>
      <c r="HN174" s="67"/>
      <c r="HO174" s="68"/>
      <c r="HP174" s="69"/>
      <c r="HQ174" s="70"/>
      <c r="HR174" s="67"/>
      <c r="HS174" s="68"/>
      <c r="HT174" s="69"/>
      <c r="HU174" s="70"/>
      <c r="HV174" s="67"/>
      <c r="HW174" s="68"/>
      <c r="HX174" s="69"/>
      <c r="HY174" s="70"/>
      <c r="HZ174" s="67"/>
      <c r="IA174" s="68"/>
      <c r="IB174" s="69"/>
      <c r="IC174" s="70"/>
      <c r="ID174" s="67"/>
      <c r="IE174" s="68"/>
      <c r="IF174" s="69"/>
      <c r="IG174" s="70"/>
      <c r="IH174" s="67"/>
      <c r="II174" s="68"/>
      <c r="IJ174" s="69"/>
      <c r="IK174" s="70"/>
      <c r="IL174" s="67"/>
      <c r="IM174" s="68"/>
      <c r="IN174" s="69"/>
      <c r="IO174" s="70"/>
      <c r="IP174" s="67"/>
      <c r="IQ174" s="68"/>
      <c r="IR174" s="69"/>
      <c r="IS174" s="70"/>
      <c r="IT174" s="67"/>
      <c r="IU174" s="68"/>
      <c r="IV174" s="69"/>
      <c r="IW174" s="70"/>
      <c r="IX174" s="67"/>
      <c r="IY174" s="68"/>
      <c r="IZ174" s="69"/>
      <c r="JA174" s="70"/>
      <c r="JB174" s="67"/>
      <c r="JC174" s="68"/>
      <c r="JD174" s="69"/>
      <c r="JE174" s="70"/>
      <c r="JF174" s="67"/>
      <c r="JG174" s="68"/>
      <c r="JH174" s="69"/>
      <c r="JI174" s="70"/>
      <c r="JJ174" s="67"/>
      <c r="JK174" s="68"/>
      <c r="JL174" s="69"/>
      <c r="JM174" s="70"/>
      <c r="JN174" s="67"/>
      <c r="JO174" s="68"/>
      <c r="JP174" s="69"/>
      <c r="JQ174" s="70"/>
      <c r="JR174" s="67"/>
      <c r="JS174" s="68"/>
      <c r="JT174" s="69"/>
      <c r="JU174" s="70"/>
      <c r="JV174" s="67"/>
      <c r="JW174" s="68"/>
      <c r="JX174" s="69"/>
      <c r="JY174" s="70"/>
      <c r="JZ174" s="67"/>
      <c r="KA174" s="68"/>
      <c r="KB174" s="69"/>
      <c r="KC174" s="70"/>
      <c r="KD174" s="67"/>
      <c r="KE174" s="68"/>
      <c r="KF174" s="69"/>
      <c r="KG174" s="70"/>
      <c r="KH174" s="67"/>
      <c r="KI174" s="68"/>
      <c r="KJ174" s="69"/>
      <c r="KK174" s="70"/>
      <c r="KL174" s="67"/>
      <c r="KM174" s="68"/>
      <c r="KN174" s="69"/>
      <c r="KO174" s="70"/>
      <c r="KP174" s="67"/>
      <c r="KQ174" s="68"/>
      <c r="KR174" s="69"/>
      <c r="KS174" s="70"/>
      <c r="KT174" s="67"/>
      <c r="KU174" s="68"/>
      <c r="KV174" s="69"/>
      <c r="KW174" s="70"/>
      <c r="KX174" s="67"/>
      <c r="KY174" s="68"/>
      <c r="KZ174" s="69"/>
      <c r="LA174" s="70"/>
      <c r="LB174" s="67"/>
      <c r="LC174" s="68"/>
      <c r="LD174" s="69"/>
      <c r="LE174" s="70"/>
      <c r="LF174" s="67"/>
      <c r="LG174" s="68"/>
      <c r="LH174" s="69"/>
      <c r="LI174" s="70"/>
      <c r="LJ174" s="67"/>
      <c r="LK174" s="68"/>
      <c r="LL174" s="69"/>
      <c r="LM174" s="70"/>
      <c r="LN174" s="67"/>
      <c r="LO174" s="68"/>
      <c r="LP174" s="69"/>
      <c r="LQ174" s="70"/>
      <c r="LR174" s="67"/>
      <c r="LS174" s="68"/>
      <c r="LT174" s="69"/>
      <c r="LU174" s="70"/>
      <c r="LV174" s="67"/>
      <c r="LW174" s="68"/>
      <c r="LX174" s="69"/>
      <c r="LY174" s="70"/>
      <c r="LZ174" s="67"/>
      <c r="MA174" s="68"/>
      <c r="MB174" s="69"/>
      <c r="MC174" s="70"/>
      <c r="MD174" s="67"/>
      <c r="ME174" s="68"/>
      <c r="MF174" s="69"/>
      <c r="MG174" s="70"/>
      <c r="MH174" s="67"/>
      <c r="MI174" s="68"/>
      <c r="MJ174" s="69"/>
      <c r="MK174" s="70"/>
      <c r="ML174" s="67"/>
      <c r="MM174" s="68"/>
      <c r="MN174" s="69"/>
      <c r="MO174" s="70"/>
      <c r="MP174" s="67"/>
      <c r="MQ174" s="68"/>
      <c r="MR174" s="69"/>
      <c r="MS174" s="70"/>
      <c r="MT174" s="67"/>
      <c r="MU174" s="68"/>
      <c r="MV174" s="69"/>
      <c r="MW174" s="70"/>
      <c r="MX174" s="67"/>
      <c r="MY174" s="68"/>
      <c r="MZ174" s="69"/>
      <c r="NA174" s="70"/>
      <c r="NB174" s="67"/>
      <c r="NC174" s="68"/>
      <c r="ND174" s="69"/>
      <c r="NE174" s="70"/>
      <c r="NF174" s="67"/>
      <c r="NG174" s="68"/>
      <c r="NH174" s="69"/>
      <c r="NI174" s="70"/>
      <c r="NJ174" s="67"/>
      <c r="NK174" s="68"/>
      <c r="NL174" s="69"/>
      <c r="NM174" s="70"/>
      <c r="NN174" s="67"/>
      <c r="NO174" s="68"/>
      <c r="NP174" s="69"/>
      <c r="NQ174" s="70"/>
      <c r="NR174" s="67"/>
      <c r="NS174" s="68"/>
      <c r="NT174" s="69"/>
      <c r="NU174" s="70"/>
      <c r="NV174" s="67"/>
      <c r="NW174" s="68"/>
      <c r="NX174" s="69"/>
      <c r="NY174" s="70"/>
      <c r="NZ174" s="67"/>
      <c r="OA174" s="68"/>
      <c r="OB174" s="69"/>
      <c r="OC174" s="70"/>
      <c r="OD174" s="67"/>
      <c r="OE174" s="68"/>
      <c r="OF174" s="69"/>
      <c r="OG174" s="70"/>
      <c r="OH174" s="67"/>
      <c r="OI174" s="68"/>
      <c r="OJ174" s="69"/>
      <c r="OK174" s="70"/>
      <c r="OL174" s="67"/>
      <c r="OM174" s="68"/>
      <c r="ON174" s="69"/>
      <c r="OO174" s="70"/>
      <c r="OP174" s="67"/>
      <c r="OQ174" s="68"/>
      <c r="OR174" s="69"/>
      <c r="OS174" s="70"/>
      <c r="OT174" s="67"/>
      <c r="OU174" s="68"/>
      <c r="OV174" s="69"/>
      <c r="OW174" s="70"/>
      <c r="OX174" s="67"/>
      <c r="OY174" s="68"/>
      <c r="OZ174" s="69"/>
      <c r="PA174" s="70"/>
      <c r="PB174" s="67"/>
      <c r="PC174" s="68"/>
      <c r="PD174" s="69"/>
      <c r="PE174" s="70"/>
      <c r="PF174" s="67"/>
      <c r="PG174" s="68"/>
      <c r="PH174" s="69"/>
      <c r="PI174" s="70"/>
      <c r="PJ174" s="67"/>
      <c r="PK174" s="68"/>
      <c r="PL174" s="69"/>
      <c r="PM174" s="70"/>
      <c r="PN174" s="67"/>
      <c r="PO174" s="68"/>
      <c r="PP174" s="69"/>
      <c r="PQ174" s="70"/>
      <c r="PR174" s="67"/>
      <c r="PS174" s="68"/>
      <c r="PT174" s="69"/>
      <c r="PU174" s="70"/>
      <c r="PV174" s="67"/>
      <c r="PW174" s="68"/>
      <c r="PX174" s="69"/>
      <c r="PY174" s="70"/>
      <c r="PZ174" s="67"/>
      <c r="QA174" s="68"/>
      <c r="QB174" s="69"/>
      <c r="QC174" s="70"/>
      <c r="QD174" s="67"/>
      <c r="QE174" s="68"/>
      <c r="QF174" s="69"/>
      <c r="QG174" s="70"/>
      <c r="QH174" s="67"/>
      <c r="QI174" s="68"/>
      <c r="QJ174" s="69"/>
      <c r="QK174" s="70"/>
      <c r="QL174" s="67"/>
      <c r="QM174" s="68"/>
      <c r="QN174" s="69"/>
      <c r="QO174" s="70"/>
      <c r="QP174" s="67"/>
      <c r="QQ174" s="68"/>
      <c r="QR174" s="69"/>
      <c r="QS174" s="70"/>
      <c r="QT174" s="67"/>
      <c r="QU174" s="68"/>
      <c r="QV174" s="69"/>
      <c r="QW174" s="70"/>
      <c r="QX174" s="67"/>
      <c r="QY174" s="68"/>
      <c r="QZ174" s="69"/>
      <c r="RA174" s="70"/>
      <c r="RB174" s="67"/>
      <c r="RC174" s="68"/>
      <c r="RD174" s="69"/>
      <c r="RE174" s="70"/>
      <c r="RF174" s="67"/>
      <c r="RG174" s="68"/>
      <c r="RH174" s="69"/>
      <c r="RI174" s="70"/>
      <c r="RJ174" s="67"/>
      <c r="RK174" s="68"/>
      <c r="RL174" s="69"/>
      <c r="RM174" s="70"/>
      <c r="RN174" s="67"/>
      <c r="RO174" s="68"/>
      <c r="RP174" s="69"/>
      <c r="RQ174" s="70"/>
      <c r="RR174" s="67"/>
      <c r="RS174" s="68"/>
      <c r="RT174" s="69"/>
      <c r="RU174" s="70"/>
      <c r="RV174" s="67"/>
      <c r="RW174" s="68"/>
      <c r="RX174" s="69"/>
      <c r="RY174" s="70"/>
      <c r="RZ174" s="67"/>
      <c r="SA174" s="68"/>
      <c r="SB174" s="69"/>
      <c r="SC174" s="70"/>
      <c r="SD174" s="67"/>
      <c r="SE174" s="68"/>
      <c r="SF174" s="69"/>
      <c r="SG174" s="70"/>
      <c r="SH174" s="67"/>
      <c r="SI174" s="68"/>
      <c r="SJ174" s="69"/>
      <c r="SK174" s="70"/>
      <c r="SL174" s="67"/>
      <c r="SM174" s="68"/>
      <c r="SN174" s="69"/>
      <c r="SO174" s="70"/>
      <c r="SP174" s="67"/>
      <c r="SQ174" s="68"/>
      <c r="SR174" s="69"/>
      <c r="SS174" s="70"/>
      <c r="ST174" s="67"/>
      <c r="SU174" s="68"/>
      <c r="SV174" s="69"/>
      <c r="SW174" s="70"/>
      <c r="SX174" s="67"/>
      <c r="SY174" s="68"/>
      <c r="SZ174" s="69"/>
      <c r="TA174" s="70"/>
      <c r="TB174" s="67"/>
      <c r="TC174" s="68"/>
      <c r="TD174" s="69"/>
      <c r="TE174" s="70"/>
      <c r="TF174" s="67"/>
      <c r="TG174" s="68"/>
      <c r="TH174" s="69"/>
      <c r="TI174" s="70"/>
      <c r="TJ174" s="67"/>
      <c r="TK174" s="68"/>
      <c r="TL174" s="69"/>
      <c r="TM174" s="70"/>
      <c r="TN174" s="67"/>
      <c r="TO174" s="68"/>
      <c r="TP174" s="69"/>
      <c r="TQ174" s="70"/>
      <c r="TR174" s="67"/>
      <c r="TS174" s="68"/>
      <c r="TT174" s="69"/>
      <c r="TU174" s="70"/>
      <c r="TV174" s="67"/>
      <c r="TW174" s="68"/>
      <c r="TX174" s="69"/>
      <c r="TY174" s="70"/>
      <c r="TZ174" s="67"/>
      <c r="UA174" s="68"/>
      <c r="UB174" s="69"/>
      <c r="UC174" s="70"/>
      <c r="UD174" s="67"/>
      <c r="UE174" s="68"/>
      <c r="UF174" s="69"/>
      <c r="UG174" s="70"/>
      <c r="UH174" s="67"/>
      <c r="UI174" s="68"/>
      <c r="UJ174" s="69"/>
      <c r="UK174" s="70"/>
      <c r="UL174" s="67"/>
      <c r="UM174" s="68"/>
      <c r="UN174" s="69"/>
      <c r="UO174" s="70"/>
      <c r="UP174" s="67"/>
      <c r="UQ174" s="68"/>
      <c r="UR174" s="69"/>
      <c r="US174" s="70"/>
      <c r="UT174" s="67"/>
      <c r="UU174" s="68"/>
      <c r="UV174" s="69"/>
      <c r="UW174" s="70"/>
      <c r="UX174" s="67"/>
      <c r="UY174" s="68"/>
      <c r="UZ174" s="69"/>
      <c r="VA174" s="70"/>
      <c r="VB174" s="67"/>
      <c r="VC174" s="68"/>
      <c r="VD174" s="69"/>
      <c r="VE174" s="70"/>
      <c r="VF174" s="67"/>
      <c r="VG174" s="68"/>
      <c r="VH174" s="69"/>
      <c r="VI174" s="70"/>
      <c r="VJ174" s="67"/>
      <c r="VK174" s="68"/>
      <c r="VL174" s="69"/>
      <c r="VM174" s="70"/>
      <c r="VN174" s="67"/>
      <c r="VO174" s="68"/>
      <c r="VP174" s="69"/>
      <c r="VQ174" s="70"/>
      <c r="VR174" s="67"/>
      <c r="VS174" s="68"/>
      <c r="VT174" s="69"/>
      <c r="VU174" s="70"/>
      <c r="VV174" s="67"/>
      <c r="VW174" s="68"/>
      <c r="VX174" s="69"/>
      <c r="VY174" s="70"/>
      <c r="VZ174" s="67"/>
      <c r="WA174" s="68"/>
      <c r="WB174" s="69"/>
      <c r="WC174" s="70"/>
      <c r="WD174" s="67"/>
      <c r="WE174" s="68"/>
      <c r="WF174" s="69"/>
      <c r="WG174" s="70"/>
      <c r="WH174" s="67"/>
      <c r="WI174" s="68"/>
      <c r="WJ174" s="69"/>
      <c r="WK174" s="70"/>
      <c r="WL174" s="67"/>
      <c r="WM174" s="68"/>
      <c r="WN174" s="69"/>
      <c r="WO174" s="70"/>
      <c r="WP174" s="67"/>
      <c r="WQ174" s="68"/>
      <c r="WR174" s="69"/>
      <c r="WS174" s="70"/>
      <c r="WT174" s="67"/>
      <c r="WU174" s="68"/>
      <c r="WV174" s="69"/>
      <c r="WW174" s="70"/>
      <c r="WX174" s="67"/>
      <c r="WY174" s="68"/>
      <c r="WZ174" s="69"/>
      <c r="XA174" s="70"/>
      <c r="XB174" s="67"/>
      <c r="XC174" s="68"/>
      <c r="XD174" s="69"/>
      <c r="XE174" s="70"/>
      <c r="XF174" s="67"/>
      <c r="XG174" s="68"/>
      <c r="XH174" s="69"/>
      <c r="XI174" s="70"/>
      <c r="XJ174" s="67"/>
      <c r="XK174" s="68"/>
      <c r="XL174" s="69"/>
      <c r="XM174" s="70"/>
      <c r="XN174" s="67"/>
      <c r="XO174" s="68"/>
      <c r="XP174" s="69"/>
      <c r="XQ174" s="70"/>
      <c r="XR174" s="67"/>
      <c r="XS174" s="68"/>
      <c r="XT174" s="69"/>
      <c r="XU174" s="70"/>
      <c r="XV174" s="67"/>
      <c r="XW174" s="68"/>
      <c r="XX174" s="69"/>
      <c r="XY174" s="70"/>
      <c r="XZ174" s="67"/>
      <c r="YA174" s="68"/>
      <c r="YB174" s="69"/>
      <c r="YC174" s="70"/>
      <c r="YD174" s="67"/>
      <c r="YE174" s="68"/>
      <c r="YF174" s="69"/>
      <c r="YG174" s="70"/>
      <c r="YH174" s="67"/>
      <c r="YI174" s="68"/>
      <c r="YJ174" s="69"/>
      <c r="YK174" s="70"/>
      <c r="YL174" s="67"/>
      <c r="YM174" s="68"/>
      <c r="YN174" s="69"/>
      <c r="YO174" s="70"/>
      <c r="YP174" s="67"/>
      <c r="YQ174" s="68"/>
      <c r="YR174" s="69"/>
      <c r="YS174" s="70"/>
      <c r="YT174" s="67"/>
      <c r="YU174" s="68"/>
      <c r="YV174" s="69"/>
      <c r="YW174" s="70"/>
      <c r="YX174" s="67"/>
      <c r="YY174" s="68"/>
      <c r="YZ174" s="69"/>
      <c r="ZA174" s="70"/>
      <c r="ZB174" s="67"/>
      <c r="ZC174" s="68"/>
      <c r="ZD174" s="69"/>
      <c r="ZE174" s="70"/>
      <c r="ZF174" s="67"/>
      <c r="ZG174" s="68"/>
      <c r="ZH174" s="69"/>
      <c r="ZI174" s="70"/>
      <c r="ZJ174" s="67"/>
      <c r="ZK174" s="68"/>
      <c r="ZL174" s="69"/>
      <c r="ZM174" s="70"/>
      <c r="ZN174" s="67"/>
      <c r="ZO174" s="68"/>
      <c r="ZP174" s="69"/>
      <c r="ZQ174" s="70"/>
      <c r="ZR174" s="67"/>
      <c r="ZS174" s="68"/>
      <c r="ZT174" s="69"/>
      <c r="ZU174" s="70"/>
      <c r="ZV174" s="67"/>
      <c r="ZW174" s="68"/>
      <c r="ZX174" s="69"/>
      <c r="ZY174" s="70"/>
      <c r="ZZ174" s="67"/>
      <c r="AAA174" s="68"/>
      <c r="AAB174" s="69"/>
      <c r="AAC174" s="70"/>
      <c r="AAD174" s="67"/>
      <c r="AAE174" s="68"/>
      <c r="AAF174" s="69"/>
      <c r="AAG174" s="70"/>
      <c r="AAH174" s="67"/>
      <c r="AAI174" s="68"/>
      <c r="AAJ174" s="69"/>
      <c r="AAK174" s="70"/>
      <c r="AAL174" s="67"/>
      <c r="AAM174" s="68"/>
      <c r="AAN174" s="69"/>
      <c r="AAO174" s="70"/>
      <c r="AAP174" s="67"/>
      <c r="AAQ174" s="68"/>
      <c r="AAR174" s="69"/>
      <c r="AAS174" s="70"/>
      <c r="AAT174" s="67"/>
      <c r="AAU174" s="68"/>
      <c r="AAV174" s="69"/>
      <c r="AAW174" s="70"/>
      <c r="AAX174" s="67"/>
      <c r="AAY174" s="68"/>
      <c r="AAZ174" s="69"/>
      <c r="ABA174" s="70"/>
      <c r="ABB174" s="67"/>
      <c r="ABC174" s="68"/>
      <c r="ABD174" s="69"/>
      <c r="ABE174" s="70"/>
      <c r="ABF174" s="67"/>
      <c r="ABG174" s="68"/>
      <c r="ABH174" s="69"/>
      <c r="ABI174" s="70"/>
      <c r="ABJ174" s="67"/>
      <c r="ABK174" s="68"/>
      <c r="ABL174" s="69"/>
      <c r="ABM174" s="70"/>
      <c r="ABN174" s="67"/>
      <c r="ABO174" s="68"/>
      <c r="ABP174" s="69"/>
      <c r="ABQ174" s="70"/>
      <c r="ABR174" s="67"/>
      <c r="ABS174" s="68"/>
      <c r="ABT174" s="69"/>
      <c r="ABU174" s="70"/>
      <c r="ABV174" s="67"/>
      <c r="ABW174" s="68"/>
      <c r="ABX174" s="69"/>
      <c r="ABY174" s="70"/>
      <c r="ABZ174" s="67"/>
      <c r="ACA174" s="68"/>
      <c r="ACB174" s="69"/>
      <c r="ACC174" s="70"/>
      <c r="ACD174" s="67"/>
      <c r="ACE174" s="68"/>
      <c r="ACF174" s="69"/>
      <c r="ACG174" s="70"/>
      <c r="ACH174" s="67"/>
      <c r="ACI174" s="68"/>
      <c r="ACJ174" s="69"/>
      <c r="ACK174" s="70"/>
      <c r="ACL174" s="67"/>
      <c r="ACM174" s="68"/>
      <c r="ACN174" s="69"/>
      <c r="ACO174" s="70"/>
      <c r="ACP174" s="67"/>
      <c r="ACQ174" s="68"/>
      <c r="ACR174" s="69"/>
      <c r="ACS174" s="70"/>
      <c r="ACT174" s="67"/>
      <c r="ACU174" s="68"/>
      <c r="ACV174" s="69"/>
      <c r="ACW174" s="70"/>
      <c r="ACX174" s="67"/>
      <c r="ACY174" s="68"/>
      <c r="ACZ174" s="69"/>
      <c r="ADA174" s="70"/>
      <c r="ADB174" s="67"/>
      <c r="ADC174" s="68"/>
      <c r="ADD174" s="69"/>
      <c r="ADE174" s="70"/>
      <c r="ADF174" s="67"/>
      <c r="ADG174" s="68"/>
      <c r="ADH174" s="69"/>
      <c r="ADI174" s="70"/>
      <c r="ADJ174" s="67"/>
      <c r="ADK174" s="68"/>
      <c r="ADL174" s="69"/>
      <c r="ADM174" s="70"/>
      <c r="ADN174" s="67"/>
      <c r="ADO174" s="68"/>
      <c r="ADP174" s="69"/>
      <c r="ADQ174" s="70"/>
      <c r="ADR174" s="67"/>
      <c r="ADS174" s="68"/>
      <c r="ADT174" s="69"/>
      <c r="ADU174" s="70"/>
      <c r="ADV174" s="67"/>
      <c r="ADW174" s="68"/>
      <c r="ADX174" s="69"/>
      <c r="ADY174" s="70"/>
      <c r="ADZ174" s="67"/>
      <c r="AEA174" s="68"/>
      <c r="AEB174" s="69"/>
      <c r="AEC174" s="70"/>
      <c r="AED174" s="67"/>
      <c r="AEE174" s="68"/>
      <c r="AEF174" s="69"/>
      <c r="AEG174" s="70"/>
      <c r="AEH174" s="67"/>
      <c r="AEI174" s="68"/>
      <c r="AEJ174" s="69"/>
      <c r="AEK174" s="70"/>
      <c r="AEL174" s="67"/>
      <c r="AEM174" s="68"/>
      <c r="AEN174" s="69"/>
      <c r="AEO174" s="70"/>
      <c r="AEP174" s="67"/>
      <c r="AEQ174" s="68"/>
      <c r="AER174" s="69"/>
      <c r="AES174" s="70"/>
      <c r="AET174" s="67"/>
      <c r="AEU174" s="68"/>
      <c r="AEV174" s="69"/>
      <c r="AEW174" s="70"/>
      <c r="AEX174" s="67"/>
      <c r="AEY174" s="68"/>
      <c r="AEZ174" s="69"/>
      <c r="AFA174" s="70"/>
      <c r="AFB174" s="67"/>
      <c r="AFC174" s="68"/>
      <c r="AFD174" s="69"/>
      <c r="AFE174" s="70"/>
      <c r="AFF174" s="67"/>
      <c r="AFG174" s="68"/>
      <c r="AFH174" s="69"/>
      <c r="AFI174" s="70"/>
      <c r="AFJ174" s="67"/>
      <c r="AFK174" s="68"/>
      <c r="AFL174" s="69"/>
      <c r="AFM174" s="70"/>
      <c r="AFN174" s="67"/>
      <c r="AFO174" s="68"/>
      <c r="AFP174" s="69"/>
      <c r="AFQ174" s="70"/>
      <c r="AFR174" s="67"/>
      <c r="AFS174" s="68"/>
      <c r="AFT174" s="69"/>
      <c r="AFU174" s="70"/>
      <c r="AFV174" s="67"/>
      <c r="AFW174" s="68"/>
      <c r="AFX174" s="69"/>
      <c r="AFY174" s="70"/>
      <c r="AFZ174" s="67"/>
      <c r="AGA174" s="68"/>
      <c r="AGB174" s="69"/>
      <c r="AGC174" s="70"/>
      <c r="AGD174" s="67"/>
      <c r="AGE174" s="68"/>
      <c r="AGF174" s="69"/>
      <c r="AGG174" s="70"/>
      <c r="AGH174" s="67"/>
      <c r="AGI174" s="68"/>
      <c r="AGJ174" s="69"/>
      <c r="AGK174" s="70"/>
      <c r="AGL174" s="67"/>
      <c r="AGM174" s="68"/>
      <c r="AGN174" s="69"/>
      <c r="AGO174" s="70"/>
      <c r="AGP174" s="67"/>
      <c r="AGQ174" s="68"/>
      <c r="AGR174" s="69"/>
      <c r="AGS174" s="70"/>
      <c r="AGT174" s="67"/>
      <c r="AGU174" s="68"/>
      <c r="AGV174" s="69"/>
      <c r="AGW174" s="70"/>
      <c r="AGX174" s="67"/>
      <c r="AGY174" s="68"/>
      <c r="AGZ174" s="69"/>
      <c r="AHA174" s="70"/>
      <c r="AHB174" s="67"/>
      <c r="AHC174" s="68"/>
      <c r="AHD174" s="69"/>
      <c r="AHE174" s="70"/>
      <c r="AHF174" s="67"/>
      <c r="AHG174" s="68"/>
      <c r="AHH174" s="69"/>
      <c r="AHI174" s="70"/>
      <c r="AHJ174" s="67"/>
      <c r="AHK174" s="68"/>
      <c r="AHL174" s="69"/>
      <c r="AHM174" s="70"/>
      <c r="AHN174" s="67"/>
      <c r="AHO174" s="68"/>
      <c r="AHP174" s="69"/>
      <c r="AHQ174" s="70"/>
      <c r="AHR174" s="67"/>
      <c r="AHS174" s="68"/>
      <c r="AHT174" s="69"/>
      <c r="AHU174" s="70"/>
      <c r="AHV174" s="67"/>
      <c r="AHW174" s="68"/>
      <c r="AHX174" s="69"/>
      <c r="AHY174" s="70"/>
      <c r="AHZ174" s="67"/>
      <c r="AIA174" s="68"/>
      <c r="AIB174" s="69"/>
      <c r="AIC174" s="70"/>
      <c r="AID174" s="67"/>
      <c r="AIE174" s="68"/>
      <c r="AIF174" s="69"/>
      <c r="AIG174" s="70"/>
      <c r="AIH174" s="67"/>
      <c r="AII174" s="68"/>
      <c r="AIJ174" s="69"/>
      <c r="AIK174" s="70"/>
      <c r="AIL174" s="67"/>
      <c r="AIM174" s="68"/>
      <c r="AIN174" s="69"/>
      <c r="AIO174" s="70"/>
      <c r="AIP174" s="67"/>
      <c r="AIQ174" s="68"/>
      <c r="AIR174" s="69"/>
      <c r="AIS174" s="70"/>
      <c r="AIT174" s="67"/>
      <c r="AIU174" s="68"/>
      <c r="AIV174" s="69"/>
      <c r="AIW174" s="70"/>
      <c r="AIX174" s="67"/>
      <c r="AIY174" s="68"/>
      <c r="AIZ174" s="69"/>
      <c r="AJA174" s="70"/>
      <c r="AJB174" s="67"/>
      <c r="AJC174" s="68"/>
      <c r="AJD174" s="69"/>
      <c r="AJE174" s="70"/>
      <c r="AJF174" s="67"/>
      <c r="AJG174" s="68"/>
      <c r="AJH174" s="69"/>
      <c r="AJI174" s="70"/>
      <c r="AJJ174" s="67"/>
      <c r="AJK174" s="68"/>
      <c r="AJL174" s="69"/>
      <c r="AJM174" s="70"/>
      <c r="AJN174" s="67"/>
      <c r="AJO174" s="68"/>
      <c r="AJP174" s="69"/>
      <c r="AJQ174" s="70"/>
      <c r="AJR174" s="67"/>
      <c r="AJS174" s="68"/>
      <c r="AJT174" s="69"/>
      <c r="AJU174" s="70"/>
      <c r="AJV174" s="67"/>
      <c r="AJW174" s="68"/>
      <c r="AJX174" s="69"/>
      <c r="AJY174" s="70"/>
      <c r="AJZ174" s="67"/>
      <c r="AKA174" s="68"/>
      <c r="AKB174" s="69"/>
      <c r="AKC174" s="70"/>
      <c r="AKD174" s="67"/>
      <c r="AKE174" s="68"/>
      <c r="AKF174" s="69"/>
      <c r="AKG174" s="70"/>
      <c r="AKH174" s="67"/>
      <c r="AKI174" s="68"/>
      <c r="AKJ174" s="69"/>
      <c r="AKK174" s="70"/>
      <c r="AKL174" s="67"/>
      <c r="AKM174" s="68"/>
      <c r="AKN174" s="69"/>
      <c r="AKO174" s="70"/>
      <c r="AKP174" s="67"/>
      <c r="AKQ174" s="68"/>
      <c r="AKR174" s="69"/>
      <c r="AKS174" s="70"/>
      <c r="AKT174" s="67"/>
      <c r="AKU174" s="68"/>
      <c r="AKV174" s="69"/>
      <c r="AKW174" s="70"/>
      <c r="AKX174" s="67"/>
      <c r="AKY174" s="68"/>
      <c r="AKZ174" s="69"/>
      <c r="ALA174" s="70"/>
      <c r="ALB174" s="67"/>
      <c r="ALC174" s="68"/>
      <c r="ALD174" s="69"/>
      <c r="ALE174" s="70"/>
      <c r="ALF174" s="67"/>
      <c r="ALG174" s="68"/>
      <c r="ALH174" s="69"/>
      <c r="ALI174" s="70"/>
      <c r="ALJ174" s="67"/>
      <c r="ALK174" s="68"/>
      <c r="ALL174" s="69"/>
      <c r="ALM174" s="70"/>
      <c r="ALN174" s="67"/>
      <c r="ALO174" s="68"/>
      <c r="ALP174" s="69"/>
      <c r="ALQ174" s="70"/>
      <c r="ALR174" s="67"/>
      <c r="ALS174" s="68"/>
      <c r="ALT174" s="69"/>
      <c r="ALU174" s="70"/>
      <c r="ALV174" s="67"/>
      <c r="ALW174" s="68"/>
      <c r="ALX174" s="69"/>
      <c r="ALY174" s="70"/>
      <c r="ALZ174" s="67"/>
      <c r="AMA174" s="68"/>
      <c r="AMB174" s="69"/>
      <c r="AMC174" s="70"/>
      <c r="AMD174" s="67"/>
      <c r="AME174" s="68"/>
      <c r="AMF174" s="69"/>
      <c r="AMG174" s="70"/>
      <c r="AMH174" s="67"/>
      <c r="AMI174" s="68"/>
      <c r="AMJ174" s="69"/>
      <c r="AMK174" s="70"/>
      <c r="AML174" s="67"/>
      <c r="AMM174" s="68"/>
      <c r="AMN174" s="69"/>
      <c r="AMO174" s="70"/>
      <c r="AMP174" s="67"/>
      <c r="AMQ174" s="68"/>
      <c r="AMR174" s="69"/>
      <c r="AMS174" s="70"/>
      <c r="AMT174" s="67"/>
      <c r="AMU174" s="68"/>
      <c r="AMV174" s="69"/>
      <c r="AMW174" s="70"/>
      <c r="AMX174" s="67"/>
      <c r="AMY174" s="68"/>
      <c r="AMZ174" s="69"/>
      <c r="ANA174" s="70"/>
      <c r="ANB174" s="67"/>
      <c r="ANC174" s="68"/>
      <c r="AND174" s="69"/>
      <c r="ANE174" s="70"/>
      <c r="ANF174" s="67"/>
      <c r="ANG174" s="68"/>
      <c r="ANH174" s="69"/>
      <c r="ANI174" s="70"/>
      <c r="ANJ174" s="67"/>
      <c r="ANK174" s="68"/>
      <c r="ANL174" s="69"/>
      <c r="ANM174" s="70"/>
      <c r="ANN174" s="67"/>
      <c r="ANO174" s="68"/>
      <c r="ANP174" s="69"/>
      <c r="ANQ174" s="70"/>
      <c r="ANR174" s="67"/>
      <c r="ANS174" s="68"/>
      <c r="ANT174" s="69"/>
      <c r="ANU174" s="70"/>
      <c r="ANV174" s="67"/>
      <c r="ANW174" s="68"/>
      <c r="ANX174" s="69"/>
      <c r="ANY174" s="70"/>
      <c r="ANZ174" s="67"/>
      <c r="AOA174" s="68"/>
      <c r="AOB174" s="69"/>
      <c r="AOC174" s="70"/>
      <c r="AOD174" s="67"/>
      <c r="AOE174" s="68"/>
      <c r="AOF174" s="69"/>
      <c r="AOG174" s="70"/>
      <c r="AOH174" s="67"/>
      <c r="AOI174" s="68"/>
      <c r="AOJ174" s="69"/>
      <c r="AOK174" s="70"/>
      <c r="AOL174" s="67"/>
      <c r="AOM174" s="68"/>
      <c r="AON174" s="69"/>
      <c r="AOO174" s="70"/>
      <c r="AOP174" s="67"/>
      <c r="AOQ174" s="68"/>
      <c r="AOR174" s="69"/>
      <c r="AOS174" s="70"/>
      <c r="AOT174" s="67"/>
      <c r="AOU174" s="68"/>
      <c r="AOV174" s="69"/>
      <c r="AOW174" s="70"/>
      <c r="AOX174" s="67"/>
      <c r="AOY174" s="68"/>
      <c r="AOZ174" s="69"/>
      <c r="APA174" s="70"/>
      <c r="APB174" s="67"/>
      <c r="APC174" s="68"/>
      <c r="APD174" s="69"/>
      <c r="APE174" s="70"/>
      <c r="APF174" s="67"/>
      <c r="APG174" s="68"/>
      <c r="APH174" s="69"/>
      <c r="API174" s="70"/>
      <c r="APJ174" s="67"/>
      <c r="APK174" s="68"/>
      <c r="APL174" s="69"/>
      <c r="APM174" s="70"/>
      <c r="APN174" s="67"/>
      <c r="APO174" s="68"/>
      <c r="APP174" s="69"/>
      <c r="APQ174" s="70"/>
      <c r="APR174" s="67"/>
      <c r="APS174" s="68"/>
      <c r="APT174" s="69"/>
      <c r="APU174" s="70"/>
      <c r="APV174" s="67"/>
      <c r="APW174" s="68"/>
      <c r="APX174" s="69"/>
      <c r="APY174" s="70"/>
      <c r="APZ174" s="67"/>
      <c r="AQA174" s="68"/>
      <c r="AQB174" s="69"/>
      <c r="AQC174" s="70"/>
      <c r="AQD174" s="67"/>
      <c r="AQE174" s="68"/>
      <c r="AQF174" s="69"/>
      <c r="AQG174" s="70"/>
      <c r="AQH174" s="67"/>
      <c r="AQI174" s="68"/>
      <c r="AQJ174" s="69"/>
      <c r="AQK174" s="70"/>
      <c r="AQL174" s="67"/>
      <c r="AQM174" s="68"/>
      <c r="AQN174" s="69"/>
      <c r="AQO174" s="70"/>
      <c r="AQP174" s="67"/>
      <c r="AQQ174" s="68"/>
      <c r="AQR174" s="69"/>
      <c r="AQS174" s="70"/>
      <c r="AQT174" s="67"/>
      <c r="AQU174" s="68"/>
      <c r="AQV174" s="69"/>
      <c r="AQW174" s="70"/>
      <c r="AQX174" s="67"/>
      <c r="AQY174" s="68"/>
      <c r="AQZ174" s="69"/>
      <c r="ARA174" s="70"/>
      <c r="ARB174" s="67"/>
      <c r="ARC174" s="68"/>
      <c r="ARD174" s="69"/>
      <c r="ARE174" s="70"/>
      <c r="ARF174" s="67"/>
      <c r="ARG174" s="68"/>
      <c r="ARH174" s="69"/>
      <c r="ARI174" s="70"/>
      <c r="ARJ174" s="67"/>
      <c r="ARK174" s="68"/>
      <c r="ARL174" s="69"/>
      <c r="ARM174" s="70"/>
      <c r="ARN174" s="67"/>
      <c r="ARO174" s="68"/>
      <c r="ARP174" s="69"/>
      <c r="ARQ174" s="70"/>
      <c r="ARR174" s="67"/>
      <c r="ARS174" s="68"/>
      <c r="ART174" s="69"/>
      <c r="ARU174" s="70"/>
      <c r="ARV174" s="67"/>
      <c r="ARW174" s="68"/>
      <c r="ARX174" s="69"/>
      <c r="ARY174" s="70"/>
      <c r="ARZ174" s="67"/>
      <c r="ASA174" s="68"/>
      <c r="ASB174" s="69"/>
      <c r="ASC174" s="70"/>
      <c r="ASD174" s="67"/>
      <c r="ASE174" s="68"/>
      <c r="ASF174" s="69"/>
      <c r="ASG174" s="70"/>
      <c r="ASH174" s="67"/>
      <c r="ASI174" s="68"/>
      <c r="ASJ174" s="69"/>
      <c r="ASK174" s="70"/>
      <c r="ASL174" s="67"/>
      <c r="ASM174" s="68"/>
      <c r="ASN174" s="69"/>
      <c r="ASO174" s="70"/>
      <c r="ASP174" s="67"/>
      <c r="ASQ174" s="68"/>
      <c r="ASR174" s="69"/>
      <c r="ASS174" s="70"/>
      <c r="AST174" s="67"/>
      <c r="ASU174" s="68"/>
      <c r="ASV174" s="69"/>
      <c r="ASW174" s="70"/>
      <c r="ASX174" s="67"/>
      <c r="ASY174" s="68"/>
      <c r="ASZ174" s="69"/>
      <c r="ATA174" s="70"/>
      <c r="ATB174" s="67"/>
      <c r="ATC174" s="68"/>
      <c r="ATD174" s="69"/>
      <c r="ATE174" s="70"/>
      <c r="ATF174" s="67"/>
      <c r="ATG174" s="68"/>
      <c r="ATH174" s="69"/>
      <c r="ATI174" s="70"/>
      <c r="ATJ174" s="67"/>
      <c r="ATK174" s="68"/>
      <c r="ATL174" s="69"/>
      <c r="ATM174" s="70"/>
      <c r="ATN174" s="67"/>
      <c r="ATO174" s="68"/>
      <c r="ATP174" s="69"/>
      <c r="ATQ174" s="70"/>
      <c r="ATR174" s="67"/>
      <c r="ATS174" s="68"/>
      <c r="ATT174" s="69"/>
      <c r="ATU174" s="70"/>
      <c r="ATV174" s="67"/>
      <c r="ATW174" s="68"/>
      <c r="ATX174" s="69"/>
      <c r="ATY174" s="70"/>
      <c r="ATZ174" s="67"/>
      <c r="AUA174" s="68"/>
      <c r="AUB174" s="69"/>
      <c r="AUC174" s="70"/>
      <c r="AUD174" s="67"/>
      <c r="AUE174" s="68"/>
      <c r="AUF174" s="69"/>
      <c r="AUG174" s="70"/>
      <c r="AUH174" s="67"/>
      <c r="AUI174" s="68"/>
      <c r="AUJ174" s="69"/>
      <c r="AUK174" s="70"/>
      <c r="AUL174" s="67"/>
      <c r="AUM174" s="68"/>
      <c r="AUN174" s="69"/>
      <c r="AUO174" s="70"/>
      <c r="AUP174" s="67"/>
      <c r="AUQ174" s="68"/>
      <c r="AUR174" s="69"/>
      <c r="AUS174" s="70"/>
      <c r="AUT174" s="67"/>
      <c r="AUU174" s="68"/>
      <c r="AUV174" s="69"/>
      <c r="AUW174" s="70"/>
      <c r="AUX174" s="67"/>
      <c r="AUY174" s="68"/>
      <c r="AUZ174" s="69"/>
      <c r="AVA174" s="70"/>
      <c r="AVB174" s="67"/>
      <c r="AVC174" s="68"/>
      <c r="AVD174" s="69"/>
      <c r="AVE174" s="70"/>
      <c r="AVF174" s="67"/>
      <c r="AVG174" s="68"/>
      <c r="AVH174" s="69"/>
      <c r="AVI174" s="70"/>
      <c r="AVJ174" s="67"/>
      <c r="AVK174" s="68"/>
      <c r="AVL174" s="69"/>
      <c r="AVM174" s="70"/>
      <c r="AVN174" s="67"/>
      <c r="AVO174" s="68"/>
      <c r="AVP174" s="69"/>
      <c r="AVQ174" s="70"/>
      <c r="AVR174" s="67"/>
      <c r="AVS174" s="68"/>
      <c r="AVT174" s="69"/>
      <c r="AVU174" s="70"/>
      <c r="AVV174" s="67"/>
      <c r="AVW174" s="68"/>
      <c r="AVX174" s="69"/>
      <c r="AVY174" s="70"/>
      <c r="AVZ174" s="67"/>
      <c r="AWA174" s="68"/>
      <c r="AWB174" s="69"/>
      <c r="AWC174" s="70"/>
      <c r="AWD174" s="67"/>
      <c r="AWE174" s="68"/>
      <c r="AWF174" s="69"/>
      <c r="AWG174" s="70"/>
      <c r="AWH174" s="67"/>
      <c r="AWI174" s="68"/>
      <c r="AWJ174" s="69"/>
      <c r="AWK174" s="70"/>
      <c r="AWL174" s="67"/>
      <c r="AWM174" s="68"/>
      <c r="AWN174" s="69"/>
      <c r="AWO174" s="70"/>
      <c r="AWP174" s="67"/>
      <c r="AWQ174" s="68"/>
      <c r="AWR174" s="69"/>
      <c r="AWS174" s="70"/>
      <c r="AWT174" s="67"/>
      <c r="AWU174" s="68"/>
      <c r="AWV174" s="69"/>
      <c r="AWW174" s="70"/>
      <c r="AWX174" s="67"/>
      <c r="AWY174" s="68"/>
      <c r="AWZ174" s="69"/>
      <c r="AXA174" s="70"/>
      <c r="AXB174" s="67"/>
      <c r="AXC174" s="68"/>
      <c r="AXD174" s="69"/>
      <c r="AXE174" s="70"/>
      <c r="AXF174" s="67"/>
      <c r="AXG174" s="68"/>
      <c r="AXH174" s="69"/>
      <c r="AXI174" s="70"/>
      <c r="AXJ174" s="67"/>
      <c r="AXK174" s="68"/>
      <c r="AXL174" s="69"/>
      <c r="AXM174" s="70"/>
      <c r="AXN174" s="67"/>
      <c r="AXO174" s="68"/>
      <c r="AXP174" s="69"/>
      <c r="AXQ174" s="70"/>
      <c r="AXR174" s="67"/>
      <c r="AXS174" s="68"/>
      <c r="AXT174" s="69"/>
      <c r="AXU174" s="70"/>
      <c r="AXV174" s="67"/>
      <c r="AXW174" s="68"/>
      <c r="AXX174" s="69"/>
      <c r="AXY174" s="70"/>
      <c r="AXZ174" s="67"/>
      <c r="AYA174" s="68"/>
      <c r="AYB174" s="69"/>
      <c r="AYC174" s="70"/>
      <c r="AYD174" s="67"/>
      <c r="AYE174" s="68"/>
      <c r="AYF174" s="69"/>
      <c r="AYG174" s="70"/>
      <c r="AYH174" s="67"/>
      <c r="AYI174" s="68"/>
      <c r="AYJ174" s="69"/>
      <c r="AYK174" s="70"/>
      <c r="AYL174" s="67"/>
      <c r="AYM174" s="68"/>
      <c r="AYN174" s="69"/>
      <c r="AYO174" s="70"/>
      <c r="AYP174" s="67"/>
      <c r="AYQ174" s="68"/>
      <c r="AYR174" s="69"/>
      <c r="AYS174" s="70"/>
      <c r="AYT174" s="67"/>
      <c r="AYU174" s="68"/>
      <c r="AYV174" s="69"/>
      <c r="AYW174" s="70"/>
      <c r="AYX174" s="67"/>
      <c r="AYY174" s="68"/>
      <c r="AYZ174" s="69"/>
      <c r="AZA174" s="70"/>
      <c r="AZB174" s="67"/>
      <c r="AZC174" s="68"/>
      <c r="AZD174" s="69"/>
      <c r="AZE174" s="70"/>
      <c r="AZF174" s="67"/>
      <c r="AZG174" s="68"/>
      <c r="AZH174" s="69"/>
      <c r="AZI174" s="70"/>
      <c r="AZJ174" s="67"/>
      <c r="AZK174" s="68"/>
      <c r="AZL174" s="69"/>
      <c r="AZM174" s="70"/>
      <c r="AZN174" s="67"/>
      <c r="AZO174" s="68"/>
      <c r="AZP174" s="69"/>
      <c r="AZQ174" s="70"/>
      <c r="AZR174" s="67"/>
      <c r="AZS174" s="68"/>
      <c r="AZT174" s="69"/>
      <c r="AZU174" s="70"/>
      <c r="AZV174" s="67"/>
      <c r="AZW174" s="68"/>
      <c r="AZX174" s="69"/>
      <c r="AZY174" s="70"/>
      <c r="AZZ174" s="67"/>
      <c r="BAA174" s="68"/>
      <c r="BAB174" s="69"/>
      <c r="BAC174" s="70"/>
      <c r="BAD174" s="67"/>
      <c r="BAE174" s="68"/>
      <c r="BAF174" s="69"/>
      <c r="BAG174" s="70"/>
      <c r="BAH174" s="67"/>
      <c r="BAI174" s="68"/>
      <c r="BAJ174" s="69"/>
      <c r="BAK174" s="70"/>
      <c r="BAL174" s="67"/>
      <c r="BAM174" s="68"/>
      <c r="BAN174" s="69"/>
      <c r="BAO174" s="70"/>
      <c r="BAP174" s="67"/>
      <c r="BAQ174" s="68"/>
      <c r="BAR174" s="69"/>
      <c r="BAS174" s="70"/>
      <c r="BAT174" s="67"/>
      <c r="BAU174" s="68"/>
      <c r="BAV174" s="69"/>
      <c r="BAW174" s="70"/>
      <c r="BAX174" s="67"/>
      <c r="BAY174" s="68"/>
      <c r="BAZ174" s="69"/>
      <c r="BBA174" s="70"/>
      <c r="BBB174" s="67"/>
      <c r="BBC174" s="68"/>
      <c r="BBD174" s="69"/>
      <c r="BBE174" s="70"/>
      <c r="BBF174" s="67"/>
      <c r="BBG174" s="68"/>
      <c r="BBH174" s="69"/>
      <c r="BBI174" s="70"/>
      <c r="BBJ174" s="67"/>
      <c r="BBK174" s="68"/>
      <c r="BBL174" s="69"/>
      <c r="BBM174" s="70"/>
      <c r="BBN174" s="67"/>
      <c r="BBO174" s="68"/>
      <c r="BBP174" s="69"/>
      <c r="BBQ174" s="70"/>
      <c r="BBR174" s="67"/>
      <c r="BBS174" s="68"/>
      <c r="BBT174" s="69"/>
      <c r="BBU174" s="70"/>
      <c r="BBV174" s="67"/>
      <c r="BBW174" s="68"/>
      <c r="BBX174" s="69"/>
      <c r="BBY174" s="70"/>
      <c r="BBZ174" s="67"/>
      <c r="BCA174" s="68"/>
      <c r="BCB174" s="69"/>
      <c r="BCC174" s="70"/>
      <c r="BCD174" s="67"/>
      <c r="BCE174" s="68"/>
      <c r="BCF174" s="69"/>
      <c r="BCG174" s="70"/>
      <c r="BCH174" s="67"/>
      <c r="BCI174" s="68"/>
      <c r="BCJ174" s="69"/>
      <c r="BCK174" s="70"/>
      <c r="BCL174" s="67"/>
      <c r="BCM174" s="68"/>
      <c r="BCN174" s="69"/>
      <c r="BCO174" s="70"/>
      <c r="BCP174" s="67"/>
      <c r="BCQ174" s="68"/>
      <c r="BCR174" s="69"/>
      <c r="BCS174" s="70"/>
      <c r="BCT174" s="67"/>
      <c r="BCU174" s="68"/>
      <c r="BCV174" s="69"/>
      <c r="BCW174" s="70"/>
      <c r="BCX174" s="67"/>
      <c r="BCY174" s="68"/>
      <c r="BCZ174" s="69"/>
      <c r="BDA174" s="70"/>
      <c r="BDB174" s="67"/>
      <c r="BDC174" s="68"/>
      <c r="BDD174" s="69"/>
      <c r="BDE174" s="70"/>
      <c r="BDF174" s="67"/>
      <c r="BDG174" s="68"/>
      <c r="BDH174" s="69"/>
      <c r="BDI174" s="70"/>
      <c r="BDJ174" s="67"/>
      <c r="BDK174" s="68"/>
      <c r="BDL174" s="69"/>
      <c r="BDM174" s="70"/>
      <c r="BDN174" s="67"/>
      <c r="BDO174" s="68"/>
      <c r="BDP174" s="69"/>
      <c r="BDQ174" s="70"/>
      <c r="BDR174" s="67"/>
      <c r="BDS174" s="68"/>
      <c r="BDT174" s="69"/>
      <c r="BDU174" s="70"/>
      <c r="BDV174" s="67"/>
      <c r="BDW174" s="68"/>
      <c r="BDX174" s="69"/>
      <c r="BDY174" s="70"/>
      <c r="BDZ174" s="67"/>
      <c r="BEA174" s="68"/>
      <c r="BEB174" s="69"/>
      <c r="BEC174" s="70"/>
      <c r="BED174" s="67"/>
      <c r="BEE174" s="68"/>
      <c r="BEF174" s="69"/>
      <c r="BEG174" s="70"/>
      <c r="BEH174" s="67"/>
      <c r="BEI174" s="68"/>
      <c r="BEJ174" s="69"/>
      <c r="BEK174" s="70"/>
      <c r="BEL174" s="67"/>
      <c r="BEM174" s="68"/>
      <c r="BEN174" s="69"/>
      <c r="BEO174" s="70"/>
      <c r="BEP174" s="67"/>
      <c r="BEQ174" s="68"/>
      <c r="BER174" s="69"/>
      <c r="BES174" s="70"/>
      <c r="BET174" s="67"/>
      <c r="BEU174" s="68"/>
      <c r="BEV174" s="69"/>
      <c r="BEW174" s="70"/>
      <c r="BEX174" s="67"/>
      <c r="BEY174" s="68"/>
      <c r="BEZ174" s="69"/>
      <c r="BFA174" s="70"/>
      <c r="BFB174" s="67"/>
      <c r="BFC174" s="68"/>
      <c r="BFD174" s="69"/>
      <c r="BFE174" s="70"/>
      <c r="BFF174" s="67"/>
      <c r="BFG174" s="68"/>
      <c r="BFH174" s="69"/>
      <c r="BFI174" s="70"/>
      <c r="BFJ174" s="67"/>
      <c r="BFK174" s="68"/>
      <c r="BFL174" s="69"/>
      <c r="BFM174" s="70"/>
      <c r="BFN174" s="67"/>
      <c r="BFO174" s="68"/>
      <c r="BFP174" s="69"/>
      <c r="BFQ174" s="70"/>
      <c r="BFR174" s="67"/>
      <c r="BFS174" s="68"/>
      <c r="BFT174" s="69"/>
      <c r="BFU174" s="70"/>
      <c r="BFV174" s="67"/>
      <c r="BFW174" s="68"/>
      <c r="BFX174" s="69"/>
      <c r="BFY174" s="70"/>
      <c r="BFZ174" s="67"/>
      <c r="BGA174" s="68"/>
      <c r="BGB174" s="69"/>
      <c r="BGC174" s="70"/>
      <c r="BGD174" s="67"/>
      <c r="BGE174" s="68"/>
      <c r="BGF174" s="69"/>
      <c r="BGG174" s="70"/>
      <c r="BGH174" s="67"/>
      <c r="BGI174" s="68"/>
      <c r="BGJ174" s="69"/>
      <c r="BGK174" s="70"/>
      <c r="BGL174" s="67"/>
      <c r="BGM174" s="68"/>
      <c r="BGN174" s="69"/>
      <c r="BGO174" s="70"/>
      <c r="BGP174" s="67"/>
      <c r="BGQ174" s="68"/>
      <c r="BGR174" s="69"/>
      <c r="BGS174" s="70"/>
      <c r="BGT174" s="67"/>
      <c r="BGU174" s="68"/>
      <c r="BGV174" s="69"/>
      <c r="BGW174" s="70"/>
      <c r="BGX174" s="67"/>
      <c r="BGY174" s="68"/>
      <c r="BGZ174" s="69"/>
      <c r="BHA174" s="70"/>
      <c r="BHB174" s="67"/>
      <c r="BHC174" s="68"/>
      <c r="BHD174" s="69"/>
      <c r="BHE174" s="70"/>
      <c r="BHF174" s="67"/>
      <c r="BHG174" s="68"/>
      <c r="BHH174" s="69"/>
      <c r="BHI174" s="70"/>
      <c r="BHJ174" s="67"/>
      <c r="BHK174" s="68"/>
      <c r="BHL174" s="69"/>
      <c r="BHM174" s="70"/>
      <c r="BHN174" s="67"/>
      <c r="BHO174" s="68"/>
      <c r="BHP174" s="69"/>
      <c r="BHQ174" s="70"/>
      <c r="BHR174" s="67"/>
      <c r="BHS174" s="68"/>
      <c r="BHT174" s="69"/>
      <c r="BHU174" s="70"/>
      <c r="BHV174" s="67"/>
      <c r="BHW174" s="68"/>
      <c r="BHX174" s="69"/>
      <c r="BHY174" s="70"/>
      <c r="BHZ174" s="67"/>
      <c r="BIA174" s="68"/>
      <c r="BIB174" s="69"/>
      <c r="BIC174" s="70"/>
      <c r="BID174" s="67"/>
      <c r="BIE174" s="68"/>
      <c r="BIF174" s="69"/>
      <c r="BIG174" s="70"/>
      <c r="BIH174" s="67"/>
      <c r="BII174" s="68"/>
      <c r="BIJ174" s="69"/>
      <c r="BIK174" s="70"/>
      <c r="BIL174" s="67"/>
      <c r="BIM174" s="68"/>
      <c r="BIN174" s="69"/>
      <c r="BIO174" s="70"/>
      <c r="BIP174" s="67"/>
      <c r="BIQ174" s="68"/>
      <c r="BIR174" s="69"/>
      <c r="BIS174" s="70"/>
      <c r="BIT174" s="67"/>
      <c r="BIU174" s="68"/>
      <c r="BIV174" s="69"/>
      <c r="BIW174" s="70"/>
      <c r="BIX174" s="67"/>
      <c r="BIY174" s="68"/>
      <c r="BIZ174" s="69"/>
      <c r="BJA174" s="70"/>
      <c r="BJB174" s="67"/>
      <c r="BJC174" s="68"/>
      <c r="BJD174" s="69"/>
      <c r="BJE174" s="70"/>
      <c r="BJF174" s="67"/>
      <c r="BJG174" s="68"/>
      <c r="BJH174" s="69"/>
      <c r="BJI174" s="70"/>
      <c r="BJJ174" s="67"/>
      <c r="BJK174" s="68"/>
      <c r="BJL174" s="69"/>
      <c r="BJM174" s="70"/>
      <c r="BJN174" s="67"/>
      <c r="BJO174" s="68"/>
      <c r="BJP174" s="69"/>
      <c r="BJQ174" s="70"/>
      <c r="BJR174" s="67"/>
      <c r="BJS174" s="68"/>
      <c r="BJT174" s="69"/>
      <c r="BJU174" s="70"/>
      <c r="BJV174" s="67"/>
      <c r="BJW174" s="68"/>
      <c r="BJX174" s="69"/>
      <c r="BJY174" s="70"/>
      <c r="BJZ174" s="67"/>
      <c r="BKA174" s="68"/>
      <c r="BKB174" s="69"/>
      <c r="BKC174" s="70"/>
      <c r="BKD174" s="67"/>
      <c r="BKE174" s="68"/>
      <c r="BKF174" s="69"/>
      <c r="BKG174" s="70"/>
      <c r="BKH174" s="67"/>
      <c r="BKI174" s="68"/>
      <c r="BKJ174" s="69"/>
      <c r="BKK174" s="70"/>
      <c r="BKL174" s="67"/>
      <c r="BKM174" s="68"/>
      <c r="BKN174" s="69"/>
      <c r="BKO174" s="70"/>
      <c r="BKP174" s="67"/>
      <c r="BKQ174" s="68"/>
      <c r="BKR174" s="69"/>
      <c r="BKS174" s="70"/>
      <c r="BKT174" s="67"/>
      <c r="BKU174" s="68"/>
      <c r="BKV174" s="69"/>
      <c r="BKW174" s="70"/>
      <c r="BKX174" s="67"/>
      <c r="BKY174" s="68"/>
      <c r="BKZ174" s="69"/>
      <c r="BLA174" s="70"/>
      <c r="BLB174" s="67"/>
      <c r="BLC174" s="68"/>
      <c r="BLD174" s="69"/>
      <c r="BLE174" s="70"/>
      <c r="BLF174" s="67"/>
      <c r="BLG174" s="68"/>
      <c r="BLH174" s="69"/>
      <c r="BLI174" s="70"/>
      <c r="BLJ174" s="67"/>
      <c r="BLK174" s="68"/>
      <c r="BLL174" s="69"/>
      <c r="BLM174" s="70"/>
      <c r="BLN174" s="67"/>
      <c r="BLO174" s="68"/>
      <c r="BLP174" s="69"/>
      <c r="BLQ174" s="70"/>
      <c r="BLR174" s="67"/>
      <c r="BLS174" s="68"/>
      <c r="BLT174" s="69"/>
      <c r="BLU174" s="70"/>
      <c r="BLV174" s="67"/>
      <c r="BLW174" s="68"/>
      <c r="BLX174" s="69"/>
      <c r="BLY174" s="70"/>
      <c r="BLZ174" s="67"/>
      <c r="BMA174" s="68"/>
      <c r="BMB174" s="69"/>
      <c r="BMC174" s="70"/>
      <c r="BMD174" s="67"/>
      <c r="BME174" s="68"/>
      <c r="BMF174" s="69"/>
      <c r="BMG174" s="70"/>
      <c r="BMH174" s="67"/>
      <c r="BMI174" s="68"/>
      <c r="BMJ174" s="69"/>
      <c r="BMK174" s="70"/>
      <c r="BML174" s="67"/>
      <c r="BMM174" s="68"/>
      <c r="BMN174" s="69"/>
      <c r="BMO174" s="70"/>
      <c r="BMP174" s="67"/>
      <c r="BMQ174" s="68"/>
      <c r="BMR174" s="69"/>
      <c r="BMS174" s="70"/>
      <c r="BMT174" s="67"/>
      <c r="BMU174" s="68"/>
      <c r="BMV174" s="69"/>
      <c r="BMW174" s="70"/>
      <c r="BMX174" s="67"/>
      <c r="BMY174" s="68"/>
      <c r="BMZ174" s="69"/>
      <c r="BNA174" s="70"/>
      <c r="BNB174" s="67"/>
      <c r="BNC174" s="68"/>
      <c r="BND174" s="69"/>
      <c r="BNE174" s="70"/>
      <c r="BNF174" s="67"/>
      <c r="BNG174" s="68"/>
      <c r="BNH174" s="69"/>
      <c r="BNI174" s="70"/>
      <c r="BNJ174" s="67"/>
      <c r="BNK174" s="68"/>
      <c r="BNL174" s="69"/>
      <c r="BNM174" s="70"/>
      <c r="BNN174" s="67"/>
      <c r="BNO174" s="68"/>
      <c r="BNP174" s="69"/>
      <c r="BNQ174" s="70"/>
      <c r="BNR174" s="67"/>
      <c r="BNS174" s="68"/>
      <c r="BNT174" s="69"/>
      <c r="BNU174" s="70"/>
      <c r="BNV174" s="67"/>
      <c r="BNW174" s="68"/>
      <c r="BNX174" s="69"/>
      <c r="BNY174" s="70"/>
      <c r="BNZ174" s="67"/>
      <c r="BOA174" s="68"/>
      <c r="BOB174" s="69"/>
      <c r="BOC174" s="70"/>
      <c r="BOD174" s="67"/>
      <c r="BOE174" s="68"/>
      <c r="BOF174" s="69"/>
      <c r="BOG174" s="70"/>
      <c r="BOH174" s="67"/>
      <c r="BOI174" s="68"/>
      <c r="BOJ174" s="69"/>
      <c r="BOK174" s="70"/>
      <c r="BOL174" s="67"/>
      <c r="BOM174" s="68"/>
      <c r="BON174" s="69"/>
      <c r="BOO174" s="70"/>
      <c r="BOP174" s="67"/>
      <c r="BOQ174" s="68"/>
      <c r="BOR174" s="69"/>
      <c r="BOS174" s="70"/>
      <c r="BOT174" s="67"/>
      <c r="BOU174" s="68"/>
      <c r="BOV174" s="69"/>
      <c r="BOW174" s="70"/>
      <c r="BOX174" s="67"/>
      <c r="BOY174" s="68"/>
      <c r="BOZ174" s="69"/>
      <c r="BPA174" s="70"/>
      <c r="BPB174" s="67"/>
      <c r="BPC174" s="68"/>
      <c r="BPD174" s="69"/>
      <c r="BPE174" s="70"/>
      <c r="BPF174" s="67"/>
      <c r="BPG174" s="68"/>
      <c r="BPH174" s="69"/>
      <c r="BPI174" s="70"/>
      <c r="BPJ174" s="67"/>
      <c r="BPK174" s="68"/>
      <c r="BPL174" s="69"/>
      <c r="BPM174" s="70"/>
      <c r="BPN174" s="67"/>
      <c r="BPO174" s="68"/>
      <c r="BPP174" s="69"/>
      <c r="BPQ174" s="70"/>
      <c r="BPR174" s="67"/>
      <c r="BPS174" s="68"/>
      <c r="BPT174" s="69"/>
      <c r="BPU174" s="70"/>
      <c r="BPV174" s="67"/>
      <c r="BPW174" s="68"/>
      <c r="BPX174" s="69"/>
      <c r="BPY174" s="70"/>
      <c r="BPZ174" s="67"/>
      <c r="BQA174" s="68"/>
      <c r="BQB174" s="69"/>
      <c r="BQC174" s="70"/>
      <c r="BQD174" s="67"/>
      <c r="BQE174" s="68"/>
      <c r="BQF174" s="69"/>
      <c r="BQG174" s="70"/>
      <c r="BQH174" s="67"/>
      <c r="BQI174" s="68"/>
      <c r="BQJ174" s="69"/>
      <c r="BQK174" s="70"/>
      <c r="BQL174" s="67"/>
      <c r="BQM174" s="68"/>
      <c r="BQN174" s="69"/>
      <c r="BQO174" s="70"/>
      <c r="BQP174" s="67"/>
      <c r="BQQ174" s="68"/>
      <c r="BQR174" s="69"/>
      <c r="BQS174" s="70"/>
      <c r="BQT174" s="67"/>
      <c r="BQU174" s="68"/>
      <c r="BQV174" s="69"/>
      <c r="BQW174" s="70"/>
      <c r="BQX174" s="67"/>
      <c r="BQY174" s="68"/>
      <c r="BQZ174" s="69"/>
      <c r="BRA174" s="70"/>
      <c r="BRB174" s="67"/>
      <c r="BRC174" s="68"/>
      <c r="BRD174" s="69"/>
      <c r="BRE174" s="70"/>
      <c r="BRF174" s="67"/>
      <c r="BRG174" s="68"/>
      <c r="BRH174" s="69"/>
      <c r="BRI174" s="70"/>
      <c r="BRJ174" s="67"/>
      <c r="BRK174" s="68"/>
      <c r="BRL174" s="69"/>
      <c r="BRM174" s="70"/>
      <c r="BRN174" s="67"/>
      <c r="BRO174" s="68"/>
      <c r="BRP174" s="69"/>
      <c r="BRQ174" s="70"/>
      <c r="BRR174" s="67"/>
      <c r="BRS174" s="68"/>
      <c r="BRT174" s="69"/>
      <c r="BRU174" s="70"/>
      <c r="BRV174" s="67"/>
      <c r="BRW174" s="68"/>
      <c r="BRX174" s="69"/>
      <c r="BRY174" s="70"/>
      <c r="BRZ174" s="67"/>
      <c r="BSA174" s="68"/>
      <c r="BSB174" s="69"/>
      <c r="BSC174" s="70"/>
      <c r="BSD174" s="67"/>
      <c r="BSE174" s="68"/>
      <c r="BSF174" s="69"/>
      <c r="BSG174" s="70"/>
      <c r="BSH174" s="67"/>
      <c r="BSI174" s="68"/>
      <c r="BSJ174" s="69"/>
      <c r="BSK174" s="70"/>
      <c r="BSL174" s="67"/>
      <c r="BSM174" s="68"/>
      <c r="BSN174" s="69"/>
      <c r="BSO174" s="70"/>
      <c r="BSP174" s="67"/>
      <c r="BSQ174" s="68"/>
      <c r="BSR174" s="69"/>
      <c r="BSS174" s="70"/>
      <c r="BST174" s="67"/>
      <c r="BSU174" s="68"/>
      <c r="BSV174" s="69"/>
      <c r="BSW174" s="70"/>
      <c r="BSX174" s="67"/>
      <c r="BSY174" s="68"/>
      <c r="BSZ174" s="69"/>
      <c r="BTA174" s="70"/>
      <c r="BTB174" s="67"/>
      <c r="BTC174" s="68"/>
      <c r="BTD174" s="69"/>
      <c r="BTE174" s="70"/>
      <c r="BTF174" s="67"/>
      <c r="BTG174" s="68"/>
      <c r="BTH174" s="69"/>
      <c r="BTI174" s="70"/>
      <c r="BTJ174" s="67"/>
      <c r="BTK174" s="68"/>
      <c r="BTL174" s="69"/>
      <c r="BTM174" s="70"/>
      <c r="BTN174" s="67"/>
      <c r="BTO174" s="68"/>
      <c r="BTP174" s="69"/>
      <c r="BTQ174" s="70"/>
      <c r="BTR174" s="67"/>
      <c r="BTS174" s="68"/>
      <c r="BTT174" s="69"/>
      <c r="BTU174" s="70"/>
      <c r="BTV174" s="67"/>
      <c r="BTW174" s="68"/>
      <c r="BTX174" s="69"/>
      <c r="BTY174" s="70"/>
      <c r="BTZ174" s="67"/>
      <c r="BUA174" s="68"/>
      <c r="BUB174" s="69"/>
      <c r="BUC174" s="70"/>
      <c r="BUD174" s="67"/>
      <c r="BUE174" s="68"/>
      <c r="BUF174" s="69"/>
      <c r="BUG174" s="70"/>
      <c r="BUH174" s="67"/>
      <c r="BUI174" s="68"/>
      <c r="BUJ174" s="69"/>
      <c r="BUK174" s="70"/>
      <c r="BUL174" s="67"/>
      <c r="BUM174" s="68"/>
      <c r="BUN174" s="69"/>
      <c r="BUO174" s="70"/>
      <c r="BUP174" s="67"/>
      <c r="BUQ174" s="68"/>
      <c r="BUR174" s="69"/>
      <c r="BUS174" s="70"/>
      <c r="BUT174" s="67"/>
      <c r="BUU174" s="68"/>
      <c r="BUV174" s="69"/>
      <c r="BUW174" s="70"/>
      <c r="BUX174" s="67"/>
      <c r="BUY174" s="68"/>
      <c r="BUZ174" s="69"/>
      <c r="BVA174" s="70"/>
      <c r="BVB174" s="67"/>
      <c r="BVC174" s="68"/>
      <c r="BVD174" s="69"/>
      <c r="BVE174" s="70"/>
      <c r="BVF174" s="67"/>
      <c r="BVG174" s="68"/>
      <c r="BVH174" s="69"/>
      <c r="BVI174" s="70"/>
      <c r="BVJ174" s="67"/>
      <c r="BVK174" s="68"/>
      <c r="BVL174" s="69"/>
      <c r="BVM174" s="70"/>
      <c r="BVN174" s="67"/>
      <c r="BVO174" s="68"/>
      <c r="BVP174" s="69"/>
      <c r="BVQ174" s="70"/>
      <c r="BVR174" s="67"/>
      <c r="BVS174" s="68"/>
      <c r="BVT174" s="69"/>
      <c r="BVU174" s="70"/>
      <c r="BVV174" s="67"/>
      <c r="BVW174" s="68"/>
      <c r="BVX174" s="69"/>
      <c r="BVY174" s="70"/>
      <c r="BVZ174" s="67"/>
      <c r="BWA174" s="68"/>
      <c r="BWB174" s="69"/>
      <c r="BWC174" s="70"/>
      <c r="BWD174" s="67"/>
      <c r="BWE174" s="68"/>
      <c r="BWF174" s="69"/>
      <c r="BWG174" s="70"/>
      <c r="BWH174" s="67"/>
      <c r="BWI174" s="68"/>
      <c r="BWJ174" s="69"/>
      <c r="BWK174" s="70"/>
      <c r="BWL174" s="67"/>
      <c r="BWM174" s="68"/>
      <c r="BWN174" s="69"/>
      <c r="BWO174" s="70"/>
      <c r="BWP174" s="67"/>
      <c r="BWQ174" s="68"/>
      <c r="BWR174" s="69"/>
      <c r="BWS174" s="70"/>
      <c r="BWT174" s="67"/>
      <c r="BWU174" s="68"/>
      <c r="BWV174" s="69"/>
      <c r="BWW174" s="70"/>
      <c r="BWX174" s="67"/>
      <c r="BWY174" s="68"/>
      <c r="BWZ174" s="69"/>
      <c r="BXA174" s="70"/>
      <c r="BXB174" s="67"/>
      <c r="BXC174" s="68"/>
      <c r="BXD174" s="69"/>
      <c r="BXE174" s="70"/>
      <c r="BXF174" s="67"/>
      <c r="BXG174" s="68"/>
      <c r="BXH174" s="69"/>
      <c r="BXI174" s="70"/>
      <c r="BXJ174" s="67"/>
      <c r="BXK174" s="68"/>
      <c r="BXL174" s="69"/>
      <c r="BXM174" s="70"/>
      <c r="BXN174" s="67"/>
      <c r="BXO174" s="68"/>
      <c r="BXP174" s="69"/>
      <c r="BXQ174" s="70"/>
      <c r="BXR174" s="67"/>
      <c r="BXS174" s="68"/>
      <c r="BXT174" s="69"/>
      <c r="BXU174" s="70"/>
      <c r="BXV174" s="67"/>
      <c r="BXW174" s="68"/>
      <c r="BXX174" s="69"/>
      <c r="BXY174" s="70"/>
      <c r="BXZ174" s="67"/>
      <c r="BYA174" s="68"/>
      <c r="BYB174" s="69"/>
      <c r="BYC174" s="70"/>
      <c r="BYD174" s="67"/>
      <c r="BYE174" s="68"/>
      <c r="BYF174" s="69"/>
      <c r="BYG174" s="70"/>
      <c r="BYH174" s="67"/>
      <c r="BYI174" s="68"/>
      <c r="BYJ174" s="69"/>
      <c r="BYK174" s="70"/>
      <c r="BYL174" s="67"/>
      <c r="BYM174" s="68"/>
      <c r="BYN174" s="69"/>
      <c r="BYO174" s="70"/>
      <c r="BYP174" s="67"/>
      <c r="BYQ174" s="68"/>
      <c r="BYR174" s="69"/>
      <c r="BYS174" s="70"/>
      <c r="BYT174" s="67"/>
      <c r="BYU174" s="68"/>
      <c r="BYV174" s="69"/>
      <c r="BYW174" s="70"/>
      <c r="BYX174" s="67"/>
      <c r="BYY174" s="68"/>
      <c r="BYZ174" s="69"/>
      <c r="BZA174" s="70"/>
      <c r="BZB174" s="67"/>
      <c r="BZC174" s="68"/>
      <c r="BZD174" s="69"/>
      <c r="BZE174" s="70"/>
      <c r="BZF174" s="67"/>
      <c r="BZG174" s="68"/>
      <c r="BZH174" s="69"/>
      <c r="BZI174" s="70"/>
      <c r="BZJ174" s="67"/>
      <c r="BZK174" s="68"/>
      <c r="BZL174" s="69"/>
      <c r="BZM174" s="70"/>
      <c r="BZN174" s="67"/>
      <c r="BZO174" s="68"/>
      <c r="BZP174" s="69"/>
      <c r="BZQ174" s="70"/>
      <c r="BZR174" s="67"/>
      <c r="BZS174" s="68"/>
      <c r="BZT174" s="69"/>
      <c r="BZU174" s="70"/>
      <c r="BZV174" s="67"/>
      <c r="BZW174" s="68"/>
      <c r="BZX174" s="69"/>
      <c r="BZY174" s="70"/>
      <c r="BZZ174" s="67"/>
      <c r="CAA174" s="68"/>
      <c r="CAB174" s="69"/>
      <c r="CAC174" s="70"/>
      <c r="CAD174" s="67"/>
      <c r="CAE174" s="68"/>
      <c r="CAF174" s="69"/>
      <c r="CAG174" s="70"/>
      <c r="CAH174" s="67"/>
      <c r="CAI174" s="68"/>
      <c r="CAJ174" s="69"/>
      <c r="CAK174" s="70"/>
      <c r="CAL174" s="67"/>
      <c r="CAM174" s="68"/>
      <c r="CAN174" s="69"/>
      <c r="CAO174" s="70"/>
      <c r="CAP174" s="67"/>
      <c r="CAQ174" s="68"/>
      <c r="CAR174" s="69"/>
      <c r="CAS174" s="70"/>
      <c r="CAT174" s="67"/>
      <c r="CAU174" s="68"/>
      <c r="CAV174" s="69"/>
      <c r="CAW174" s="70"/>
      <c r="CAX174" s="67"/>
      <c r="CAY174" s="68"/>
      <c r="CAZ174" s="69"/>
      <c r="CBA174" s="70"/>
      <c r="CBB174" s="67"/>
      <c r="CBC174" s="68"/>
      <c r="CBD174" s="69"/>
      <c r="CBE174" s="70"/>
      <c r="CBF174" s="67"/>
      <c r="CBG174" s="68"/>
      <c r="CBH174" s="69"/>
      <c r="CBI174" s="70"/>
      <c r="CBJ174" s="67"/>
      <c r="CBK174" s="68"/>
      <c r="CBL174" s="69"/>
      <c r="CBM174" s="70"/>
      <c r="CBN174" s="67"/>
      <c r="CBO174" s="68"/>
      <c r="CBP174" s="69"/>
      <c r="CBQ174" s="70"/>
      <c r="CBR174" s="67"/>
      <c r="CBS174" s="68"/>
      <c r="CBT174" s="69"/>
      <c r="CBU174" s="70"/>
      <c r="CBV174" s="67"/>
      <c r="CBW174" s="68"/>
      <c r="CBX174" s="69"/>
      <c r="CBY174" s="70"/>
      <c r="CBZ174" s="67"/>
      <c r="CCA174" s="68"/>
      <c r="CCB174" s="69"/>
      <c r="CCC174" s="70"/>
      <c r="CCD174" s="67"/>
      <c r="CCE174" s="68"/>
      <c r="CCF174" s="69"/>
      <c r="CCG174" s="70"/>
      <c r="CCH174" s="67"/>
      <c r="CCI174" s="68"/>
      <c r="CCJ174" s="69"/>
      <c r="CCK174" s="70"/>
      <c r="CCL174" s="67"/>
      <c r="CCM174" s="68"/>
      <c r="CCN174" s="69"/>
      <c r="CCO174" s="70"/>
      <c r="CCP174" s="67"/>
      <c r="CCQ174" s="68"/>
      <c r="CCR174" s="69"/>
      <c r="CCS174" s="70"/>
      <c r="CCT174" s="67"/>
      <c r="CCU174" s="68"/>
      <c r="CCV174" s="69"/>
      <c r="CCW174" s="70"/>
      <c r="CCX174" s="67"/>
      <c r="CCY174" s="68"/>
      <c r="CCZ174" s="69"/>
      <c r="CDA174" s="70"/>
      <c r="CDB174" s="67"/>
      <c r="CDC174" s="68"/>
      <c r="CDD174" s="69"/>
      <c r="CDE174" s="70"/>
      <c r="CDF174" s="67"/>
      <c r="CDG174" s="68"/>
      <c r="CDH174" s="69"/>
      <c r="CDI174" s="70"/>
      <c r="CDJ174" s="67"/>
      <c r="CDK174" s="68"/>
      <c r="CDL174" s="69"/>
      <c r="CDM174" s="70"/>
      <c r="CDN174" s="67"/>
      <c r="CDO174" s="68"/>
      <c r="CDP174" s="69"/>
      <c r="CDQ174" s="70"/>
      <c r="CDR174" s="67"/>
      <c r="CDS174" s="68"/>
      <c r="CDT174" s="69"/>
      <c r="CDU174" s="70"/>
      <c r="CDV174" s="67"/>
      <c r="CDW174" s="68"/>
      <c r="CDX174" s="69"/>
      <c r="CDY174" s="70"/>
      <c r="CDZ174" s="67"/>
      <c r="CEA174" s="68"/>
      <c r="CEB174" s="69"/>
      <c r="CEC174" s="70"/>
      <c r="CED174" s="67"/>
      <c r="CEE174" s="68"/>
      <c r="CEF174" s="69"/>
      <c r="CEG174" s="70"/>
      <c r="CEH174" s="67"/>
      <c r="CEI174" s="68"/>
      <c r="CEJ174" s="69"/>
      <c r="CEK174" s="70"/>
      <c r="CEL174" s="67"/>
      <c r="CEM174" s="68"/>
      <c r="CEN174" s="69"/>
      <c r="CEO174" s="70"/>
      <c r="CEP174" s="67"/>
      <c r="CEQ174" s="68"/>
      <c r="CER174" s="69"/>
      <c r="CES174" s="70"/>
      <c r="CET174" s="67"/>
      <c r="CEU174" s="68"/>
      <c r="CEV174" s="69"/>
      <c r="CEW174" s="70"/>
      <c r="CEX174" s="67"/>
      <c r="CEY174" s="68"/>
      <c r="CEZ174" s="69"/>
      <c r="CFA174" s="70"/>
      <c r="CFB174" s="67"/>
      <c r="CFC174" s="68"/>
      <c r="CFD174" s="69"/>
      <c r="CFE174" s="70"/>
      <c r="CFF174" s="67"/>
      <c r="CFG174" s="68"/>
      <c r="CFH174" s="69"/>
      <c r="CFI174" s="70"/>
      <c r="CFJ174" s="67"/>
      <c r="CFK174" s="68"/>
      <c r="CFL174" s="69"/>
      <c r="CFM174" s="70"/>
      <c r="CFN174" s="67"/>
      <c r="CFO174" s="68"/>
      <c r="CFP174" s="69"/>
      <c r="CFQ174" s="70"/>
      <c r="CFR174" s="67"/>
      <c r="CFS174" s="68"/>
      <c r="CFT174" s="69"/>
      <c r="CFU174" s="70"/>
      <c r="CFV174" s="67"/>
      <c r="CFW174" s="68"/>
      <c r="CFX174" s="69"/>
      <c r="CFY174" s="70"/>
      <c r="CFZ174" s="67"/>
      <c r="CGA174" s="68"/>
      <c r="CGB174" s="69"/>
      <c r="CGC174" s="70"/>
      <c r="CGD174" s="67"/>
      <c r="CGE174" s="68"/>
      <c r="CGF174" s="69"/>
      <c r="CGG174" s="70"/>
      <c r="CGH174" s="67"/>
      <c r="CGI174" s="68"/>
      <c r="CGJ174" s="69"/>
      <c r="CGK174" s="70"/>
      <c r="CGL174" s="67"/>
      <c r="CGM174" s="68"/>
      <c r="CGN174" s="69"/>
      <c r="CGO174" s="70"/>
      <c r="CGP174" s="67"/>
      <c r="CGQ174" s="68"/>
      <c r="CGR174" s="69"/>
      <c r="CGS174" s="70"/>
      <c r="CGT174" s="67"/>
      <c r="CGU174" s="68"/>
      <c r="CGV174" s="69"/>
      <c r="CGW174" s="70"/>
      <c r="CGX174" s="67"/>
      <c r="CGY174" s="68"/>
      <c r="CGZ174" s="69"/>
      <c r="CHA174" s="70"/>
      <c r="CHB174" s="67"/>
      <c r="CHC174" s="68"/>
      <c r="CHD174" s="69"/>
      <c r="CHE174" s="70"/>
      <c r="CHF174" s="67"/>
      <c r="CHG174" s="68"/>
      <c r="CHH174" s="69"/>
      <c r="CHI174" s="70"/>
      <c r="CHJ174" s="67"/>
      <c r="CHK174" s="68"/>
      <c r="CHL174" s="69"/>
      <c r="CHM174" s="70"/>
      <c r="CHN174" s="67"/>
      <c r="CHO174" s="68"/>
      <c r="CHP174" s="69"/>
      <c r="CHQ174" s="70"/>
      <c r="CHR174" s="67"/>
      <c r="CHS174" s="68"/>
      <c r="CHT174" s="69"/>
      <c r="CHU174" s="70"/>
      <c r="CHV174" s="67"/>
      <c r="CHW174" s="68"/>
      <c r="CHX174" s="69"/>
      <c r="CHY174" s="70"/>
      <c r="CHZ174" s="67"/>
      <c r="CIA174" s="68"/>
      <c r="CIB174" s="69"/>
      <c r="CIC174" s="70"/>
      <c r="CID174" s="67"/>
      <c r="CIE174" s="68"/>
      <c r="CIF174" s="69"/>
      <c r="CIG174" s="70"/>
      <c r="CIH174" s="67"/>
      <c r="CII174" s="68"/>
      <c r="CIJ174" s="69"/>
      <c r="CIK174" s="70"/>
      <c r="CIL174" s="67"/>
      <c r="CIM174" s="68"/>
      <c r="CIN174" s="69"/>
      <c r="CIO174" s="70"/>
      <c r="CIP174" s="67"/>
      <c r="CIQ174" s="68"/>
      <c r="CIR174" s="69"/>
      <c r="CIS174" s="70"/>
      <c r="CIT174" s="67"/>
      <c r="CIU174" s="68"/>
      <c r="CIV174" s="69"/>
      <c r="CIW174" s="70"/>
      <c r="CIX174" s="67"/>
      <c r="CIY174" s="68"/>
      <c r="CIZ174" s="69"/>
      <c r="CJA174" s="70"/>
      <c r="CJB174" s="67"/>
      <c r="CJC174" s="68"/>
      <c r="CJD174" s="69"/>
      <c r="CJE174" s="70"/>
      <c r="CJF174" s="67"/>
      <c r="CJG174" s="68"/>
      <c r="CJH174" s="69"/>
      <c r="CJI174" s="70"/>
      <c r="CJJ174" s="67"/>
      <c r="CJK174" s="68"/>
      <c r="CJL174" s="69"/>
      <c r="CJM174" s="70"/>
      <c r="CJN174" s="67"/>
      <c r="CJO174" s="68"/>
      <c r="CJP174" s="69"/>
      <c r="CJQ174" s="70"/>
      <c r="CJR174" s="67"/>
      <c r="CJS174" s="68"/>
      <c r="CJT174" s="69"/>
      <c r="CJU174" s="70"/>
      <c r="CJV174" s="67"/>
      <c r="CJW174" s="68"/>
      <c r="CJX174" s="69"/>
      <c r="CJY174" s="70"/>
      <c r="CJZ174" s="67"/>
      <c r="CKA174" s="68"/>
      <c r="CKB174" s="69"/>
      <c r="CKC174" s="70"/>
      <c r="CKD174" s="67"/>
      <c r="CKE174" s="68"/>
      <c r="CKF174" s="69"/>
      <c r="CKG174" s="70"/>
      <c r="CKH174" s="67"/>
      <c r="CKI174" s="68"/>
      <c r="CKJ174" s="69"/>
      <c r="CKK174" s="70"/>
      <c r="CKL174" s="67"/>
      <c r="CKM174" s="68"/>
      <c r="CKN174" s="69"/>
      <c r="CKO174" s="70"/>
      <c r="CKP174" s="67"/>
      <c r="CKQ174" s="68"/>
      <c r="CKR174" s="69"/>
      <c r="CKS174" s="70"/>
      <c r="CKT174" s="67"/>
      <c r="CKU174" s="68"/>
      <c r="CKV174" s="69"/>
      <c r="CKW174" s="70"/>
      <c r="CKX174" s="67"/>
      <c r="CKY174" s="68"/>
      <c r="CKZ174" s="69"/>
      <c r="CLA174" s="70"/>
      <c r="CLB174" s="67"/>
      <c r="CLC174" s="68"/>
      <c r="CLD174" s="69"/>
      <c r="CLE174" s="70"/>
      <c r="CLF174" s="67"/>
      <c r="CLG174" s="68"/>
      <c r="CLH174" s="69"/>
      <c r="CLI174" s="70"/>
      <c r="CLJ174" s="67"/>
      <c r="CLK174" s="68"/>
      <c r="CLL174" s="69"/>
      <c r="CLM174" s="70"/>
      <c r="CLN174" s="67"/>
      <c r="CLO174" s="68"/>
      <c r="CLP174" s="69"/>
      <c r="CLQ174" s="70"/>
      <c r="CLR174" s="67"/>
      <c r="CLS174" s="68"/>
      <c r="CLT174" s="69"/>
      <c r="CLU174" s="70"/>
      <c r="CLV174" s="67"/>
      <c r="CLW174" s="68"/>
      <c r="CLX174" s="69"/>
      <c r="CLY174" s="70"/>
      <c r="CLZ174" s="67"/>
      <c r="CMA174" s="68"/>
      <c r="CMB174" s="69"/>
      <c r="CMC174" s="70"/>
      <c r="CMD174" s="67"/>
      <c r="CME174" s="68"/>
      <c r="CMF174" s="69"/>
      <c r="CMG174" s="70"/>
      <c r="CMH174" s="67"/>
      <c r="CMI174" s="68"/>
      <c r="CMJ174" s="69"/>
      <c r="CMK174" s="70"/>
      <c r="CML174" s="67"/>
      <c r="CMM174" s="68"/>
      <c r="CMN174" s="69"/>
      <c r="CMO174" s="70"/>
      <c r="CMP174" s="67"/>
      <c r="CMQ174" s="68"/>
      <c r="CMR174" s="69"/>
      <c r="CMS174" s="70"/>
      <c r="CMT174" s="67"/>
      <c r="CMU174" s="68"/>
      <c r="CMV174" s="69"/>
      <c r="CMW174" s="70"/>
      <c r="CMX174" s="67"/>
      <c r="CMY174" s="68"/>
      <c r="CMZ174" s="69"/>
      <c r="CNA174" s="70"/>
      <c r="CNB174" s="67"/>
      <c r="CNC174" s="68"/>
      <c r="CND174" s="69"/>
      <c r="CNE174" s="70"/>
      <c r="CNF174" s="67"/>
      <c r="CNG174" s="68"/>
      <c r="CNH174" s="69"/>
      <c r="CNI174" s="70"/>
      <c r="CNJ174" s="67"/>
      <c r="CNK174" s="68"/>
      <c r="CNL174" s="69"/>
      <c r="CNM174" s="70"/>
      <c r="CNN174" s="67"/>
      <c r="CNO174" s="68"/>
      <c r="CNP174" s="69"/>
      <c r="CNQ174" s="70"/>
      <c r="CNR174" s="67"/>
      <c r="CNS174" s="68"/>
      <c r="CNT174" s="69"/>
      <c r="CNU174" s="70"/>
      <c r="CNV174" s="67"/>
      <c r="CNW174" s="68"/>
      <c r="CNX174" s="69"/>
      <c r="CNY174" s="70"/>
      <c r="CNZ174" s="67"/>
      <c r="COA174" s="68"/>
      <c r="COB174" s="69"/>
      <c r="COC174" s="70"/>
      <c r="COD174" s="67"/>
      <c r="COE174" s="68"/>
      <c r="COF174" s="69"/>
      <c r="COG174" s="70"/>
      <c r="COH174" s="67"/>
      <c r="COI174" s="68"/>
      <c r="COJ174" s="69"/>
      <c r="COK174" s="70"/>
      <c r="COL174" s="67"/>
      <c r="COM174" s="68"/>
      <c r="CON174" s="69"/>
      <c r="COO174" s="70"/>
      <c r="COP174" s="67"/>
      <c r="COQ174" s="68"/>
      <c r="COR174" s="69"/>
      <c r="COS174" s="70"/>
      <c r="COT174" s="67"/>
      <c r="COU174" s="68"/>
      <c r="COV174" s="69"/>
      <c r="COW174" s="70"/>
      <c r="COX174" s="67"/>
      <c r="COY174" s="68"/>
      <c r="COZ174" s="69"/>
      <c r="CPA174" s="70"/>
      <c r="CPB174" s="67"/>
      <c r="CPC174" s="68"/>
      <c r="CPD174" s="69"/>
      <c r="CPE174" s="70"/>
      <c r="CPF174" s="67"/>
      <c r="CPG174" s="68"/>
      <c r="CPH174" s="69"/>
      <c r="CPI174" s="70"/>
      <c r="CPJ174" s="67"/>
      <c r="CPK174" s="68"/>
      <c r="CPL174" s="69"/>
      <c r="CPM174" s="70"/>
      <c r="CPN174" s="67"/>
      <c r="CPO174" s="68"/>
      <c r="CPP174" s="69"/>
      <c r="CPQ174" s="70"/>
      <c r="CPR174" s="67"/>
      <c r="CPS174" s="68"/>
      <c r="CPT174" s="69"/>
      <c r="CPU174" s="70"/>
      <c r="CPV174" s="67"/>
      <c r="CPW174" s="68"/>
      <c r="CPX174" s="69"/>
      <c r="CPY174" s="70"/>
      <c r="CPZ174" s="67"/>
      <c r="CQA174" s="68"/>
      <c r="CQB174" s="69"/>
      <c r="CQC174" s="70"/>
      <c r="CQD174" s="67"/>
      <c r="CQE174" s="68"/>
      <c r="CQF174" s="69"/>
      <c r="CQG174" s="70"/>
      <c r="CQH174" s="67"/>
      <c r="CQI174" s="68"/>
      <c r="CQJ174" s="69"/>
      <c r="CQK174" s="70"/>
      <c r="CQL174" s="67"/>
      <c r="CQM174" s="68"/>
      <c r="CQN174" s="69"/>
      <c r="CQO174" s="70"/>
      <c r="CQP174" s="67"/>
      <c r="CQQ174" s="68"/>
      <c r="CQR174" s="69"/>
      <c r="CQS174" s="70"/>
      <c r="CQT174" s="67"/>
      <c r="CQU174" s="68"/>
      <c r="CQV174" s="69"/>
      <c r="CQW174" s="70"/>
      <c r="CQX174" s="67"/>
      <c r="CQY174" s="68"/>
      <c r="CQZ174" s="69"/>
      <c r="CRA174" s="70"/>
      <c r="CRB174" s="67"/>
      <c r="CRC174" s="68"/>
      <c r="CRD174" s="69"/>
      <c r="CRE174" s="70"/>
      <c r="CRF174" s="67"/>
      <c r="CRG174" s="68"/>
      <c r="CRH174" s="69"/>
      <c r="CRI174" s="70"/>
      <c r="CRJ174" s="67"/>
      <c r="CRK174" s="68"/>
      <c r="CRL174" s="69"/>
      <c r="CRM174" s="70"/>
      <c r="CRN174" s="67"/>
      <c r="CRO174" s="68"/>
      <c r="CRP174" s="69"/>
      <c r="CRQ174" s="70"/>
      <c r="CRR174" s="67"/>
      <c r="CRS174" s="68"/>
      <c r="CRT174" s="69"/>
      <c r="CRU174" s="70"/>
      <c r="CRV174" s="67"/>
      <c r="CRW174" s="68"/>
      <c r="CRX174" s="69"/>
      <c r="CRY174" s="70"/>
      <c r="CRZ174" s="67"/>
      <c r="CSA174" s="68"/>
      <c r="CSB174" s="69"/>
      <c r="CSC174" s="70"/>
      <c r="CSD174" s="67"/>
      <c r="CSE174" s="68"/>
      <c r="CSF174" s="69"/>
      <c r="CSG174" s="70"/>
      <c r="CSH174" s="67"/>
      <c r="CSI174" s="68"/>
      <c r="CSJ174" s="69"/>
      <c r="CSK174" s="70"/>
      <c r="CSL174" s="67"/>
      <c r="CSM174" s="68"/>
      <c r="CSN174" s="69"/>
      <c r="CSO174" s="70"/>
      <c r="CSP174" s="67"/>
      <c r="CSQ174" s="68"/>
      <c r="CSR174" s="69"/>
      <c r="CSS174" s="70"/>
      <c r="CST174" s="67"/>
      <c r="CSU174" s="68"/>
      <c r="CSV174" s="69"/>
      <c r="CSW174" s="70"/>
      <c r="CSX174" s="67"/>
      <c r="CSY174" s="68"/>
      <c r="CSZ174" s="69"/>
      <c r="CTA174" s="70"/>
      <c r="CTB174" s="67"/>
      <c r="CTC174" s="68"/>
      <c r="CTD174" s="69"/>
      <c r="CTE174" s="70"/>
      <c r="CTF174" s="67"/>
      <c r="CTG174" s="68"/>
      <c r="CTH174" s="69"/>
      <c r="CTI174" s="70"/>
      <c r="CTJ174" s="67"/>
      <c r="CTK174" s="68"/>
      <c r="CTL174" s="69"/>
      <c r="CTM174" s="70"/>
      <c r="CTN174" s="67"/>
      <c r="CTO174" s="68"/>
      <c r="CTP174" s="69"/>
      <c r="CTQ174" s="70"/>
      <c r="CTR174" s="67"/>
      <c r="CTS174" s="68"/>
      <c r="CTT174" s="69"/>
      <c r="CTU174" s="70"/>
      <c r="CTV174" s="67"/>
      <c r="CTW174" s="68"/>
      <c r="CTX174" s="69"/>
      <c r="CTY174" s="70"/>
      <c r="CTZ174" s="67"/>
      <c r="CUA174" s="68"/>
      <c r="CUB174" s="69"/>
      <c r="CUC174" s="70"/>
      <c r="CUD174" s="67"/>
      <c r="CUE174" s="68"/>
      <c r="CUF174" s="69"/>
      <c r="CUG174" s="70"/>
      <c r="CUH174" s="67"/>
      <c r="CUI174" s="68"/>
      <c r="CUJ174" s="69"/>
      <c r="CUK174" s="70"/>
      <c r="CUL174" s="67"/>
      <c r="CUM174" s="68"/>
      <c r="CUN174" s="69"/>
      <c r="CUO174" s="70"/>
      <c r="CUP174" s="67"/>
      <c r="CUQ174" s="68"/>
      <c r="CUR174" s="69"/>
      <c r="CUS174" s="70"/>
      <c r="CUT174" s="67"/>
      <c r="CUU174" s="68"/>
      <c r="CUV174" s="69"/>
      <c r="CUW174" s="70"/>
      <c r="CUX174" s="67"/>
      <c r="CUY174" s="68"/>
      <c r="CUZ174" s="69"/>
      <c r="CVA174" s="70"/>
      <c r="CVB174" s="67"/>
      <c r="CVC174" s="68"/>
      <c r="CVD174" s="69"/>
      <c r="CVE174" s="70"/>
      <c r="CVF174" s="67"/>
      <c r="CVG174" s="68"/>
      <c r="CVH174" s="69"/>
      <c r="CVI174" s="70"/>
      <c r="CVJ174" s="67"/>
      <c r="CVK174" s="68"/>
      <c r="CVL174" s="69"/>
      <c r="CVM174" s="70"/>
      <c r="CVN174" s="67"/>
      <c r="CVO174" s="68"/>
      <c r="CVP174" s="69"/>
      <c r="CVQ174" s="70"/>
      <c r="CVR174" s="67"/>
      <c r="CVS174" s="68"/>
      <c r="CVT174" s="69"/>
      <c r="CVU174" s="70"/>
      <c r="CVV174" s="67"/>
      <c r="CVW174" s="68"/>
      <c r="CVX174" s="69"/>
      <c r="CVY174" s="70"/>
      <c r="CVZ174" s="67"/>
      <c r="CWA174" s="68"/>
      <c r="CWB174" s="69"/>
      <c r="CWC174" s="70"/>
      <c r="CWD174" s="67"/>
      <c r="CWE174" s="68"/>
      <c r="CWF174" s="69"/>
      <c r="CWG174" s="70"/>
      <c r="CWH174" s="67"/>
      <c r="CWI174" s="68"/>
      <c r="CWJ174" s="69"/>
      <c r="CWK174" s="70"/>
      <c r="CWL174" s="67"/>
      <c r="CWM174" s="68"/>
      <c r="CWN174" s="69"/>
      <c r="CWO174" s="70"/>
      <c r="CWP174" s="67"/>
      <c r="CWQ174" s="68"/>
      <c r="CWR174" s="69"/>
      <c r="CWS174" s="70"/>
      <c r="CWT174" s="67"/>
      <c r="CWU174" s="68"/>
      <c r="CWV174" s="69"/>
      <c r="CWW174" s="70"/>
      <c r="CWX174" s="67"/>
      <c r="CWY174" s="68"/>
      <c r="CWZ174" s="69"/>
      <c r="CXA174" s="70"/>
      <c r="CXB174" s="67"/>
      <c r="CXC174" s="68"/>
      <c r="CXD174" s="69"/>
      <c r="CXE174" s="70"/>
      <c r="CXF174" s="67"/>
      <c r="CXG174" s="68"/>
      <c r="CXH174" s="69"/>
      <c r="CXI174" s="70"/>
      <c r="CXJ174" s="67"/>
      <c r="CXK174" s="68"/>
      <c r="CXL174" s="69"/>
      <c r="CXM174" s="70"/>
      <c r="CXN174" s="67"/>
      <c r="CXO174" s="68"/>
      <c r="CXP174" s="69"/>
      <c r="CXQ174" s="70"/>
      <c r="CXR174" s="67"/>
      <c r="CXS174" s="68"/>
      <c r="CXT174" s="69"/>
      <c r="CXU174" s="70"/>
      <c r="CXV174" s="67"/>
      <c r="CXW174" s="68"/>
      <c r="CXX174" s="69"/>
      <c r="CXY174" s="70"/>
      <c r="CXZ174" s="67"/>
      <c r="CYA174" s="68"/>
      <c r="CYB174" s="69"/>
      <c r="CYC174" s="70"/>
      <c r="CYD174" s="67"/>
      <c r="CYE174" s="68"/>
      <c r="CYF174" s="69"/>
      <c r="CYG174" s="70"/>
      <c r="CYH174" s="67"/>
      <c r="CYI174" s="68"/>
      <c r="CYJ174" s="69"/>
      <c r="CYK174" s="70"/>
      <c r="CYL174" s="67"/>
      <c r="CYM174" s="68"/>
      <c r="CYN174" s="69"/>
      <c r="CYO174" s="70"/>
      <c r="CYP174" s="67"/>
      <c r="CYQ174" s="68"/>
      <c r="CYR174" s="69"/>
      <c r="CYS174" s="70"/>
      <c r="CYT174" s="67"/>
      <c r="CYU174" s="68"/>
      <c r="CYV174" s="69"/>
      <c r="CYW174" s="70"/>
      <c r="CYX174" s="67"/>
      <c r="CYY174" s="68"/>
      <c r="CYZ174" s="69"/>
      <c r="CZA174" s="70"/>
      <c r="CZB174" s="67"/>
      <c r="CZC174" s="68"/>
      <c r="CZD174" s="69"/>
      <c r="CZE174" s="70"/>
      <c r="CZF174" s="67"/>
      <c r="CZG174" s="68"/>
      <c r="CZH174" s="69"/>
      <c r="CZI174" s="70"/>
      <c r="CZJ174" s="67"/>
      <c r="CZK174" s="68"/>
      <c r="CZL174" s="69"/>
      <c r="CZM174" s="70"/>
      <c r="CZN174" s="67"/>
      <c r="CZO174" s="68"/>
      <c r="CZP174" s="69"/>
      <c r="CZQ174" s="70"/>
      <c r="CZR174" s="67"/>
      <c r="CZS174" s="68"/>
      <c r="CZT174" s="69"/>
      <c r="CZU174" s="70"/>
      <c r="CZV174" s="67"/>
      <c r="CZW174" s="68"/>
      <c r="CZX174" s="69"/>
      <c r="CZY174" s="70"/>
      <c r="CZZ174" s="67"/>
      <c r="DAA174" s="68"/>
      <c r="DAB174" s="69"/>
      <c r="DAC174" s="70"/>
      <c r="DAD174" s="67"/>
      <c r="DAE174" s="68"/>
      <c r="DAF174" s="69"/>
      <c r="DAG174" s="70"/>
      <c r="DAH174" s="67"/>
      <c r="DAI174" s="68"/>
      <c r="DAJ174" s="69"/>
      <c r="DAK174" s="70"/>
      <c r="DAL174" s="67"/>
      <c r="DAM174" s="68"/>
      <c r="DAN174" s="69"/>
      <c r="DAO174" s="70"/>
      <c r="DAP174" s="67"/>
      <c r="DAQ174" s="68"/>
      <c r="DAR174" s="69"/>
      <c r="DAS174" s="70"/>
      <c r="DAT174" s="67"/>
      <c r="DAU174" s="68"/>
      <c r="DAV174" s="69"/>
      <c r="DAW174" s="70"/>
      <c r="DAX174" s="67"/>
      <c r="DAY174" s="68"/>
      <c r="DAZ174" s="69"/>
      <c r="DBA174" s="70"/>
      <c r="DBB174" s="67"/>
      <c r="DBC174" s="68"/>
      <c r="DBD174" s="69"/>
      <c r="DBE174" s="70"/>
      <c r="DBF174" s="67"/>
      <c r="DBG174" s="68"/>
      <c r="DBH174" s="69"/>
      <c r="DBI174" s="70"/>
      <c r="DBJ174" s="67"/>
      <c r="DBK174" s="68"/>
      <c r="DBL174" s="69"/>
      <c r="DBM174" s="70"/>
      <c r="DBN174" s="67"/>
      <c r="DBO174" s="68"/>
      <c r="DBP174" s="69"/>
      <c r="DBQ174" s="70"/>
      <c r="DBR174" s="67"/>
      <c r="DBS174" s="68"/>
      <c r="DBT174" s="69"/>
      <c r="DBU174" s="70"/>
      <c r="DBV174" s="67"/>
      <c r="DBW174" s="68"/>
      <c r="DBX174" s="69"/>
      <c r="DBY174" s="70"/>
      <c r="DBZ174" s="67"/>
      <c r="DCA174" s="68"/>
      <c r="DCB174" s="69"/>
      <c r="DCC174" s="70"/>
      <c r="DCD174" s="67"/>
      <c r="DCE174" s="68"/>
      <c r="DCF174" s="69"/>
      <c r="DCG174" s="70"/>
      <c r="DCH174" s="67"/>
      <c r="DCI174" s="68"/>
      <c r="DCJ174" s="69"/>
      <c r="DCK174" s="70"/>
      <c r="DCL174" s="67"/>
      <c r="DCM174" s="68"/>
      <c r="DCN174" s="69"/>
      <c r="DCO174" s="70"/>
      <c r="DCP174" s="67"/>
      <c r="DCQ174" s="68"/>
      <c r="DCR174" s="69"/>
      <c r="DCS174" s="70"/>
      <c r="DCT174" s="67"/>
      <c r="DCU174" s="68"/>
      <c r="DCV174" s="69"/>
      <c r="DCW174" s="70"/>
      <c r="DCX174" s="67"/>
      <c r="DCY174" s="68"/>
      <c r="DCZ174" s="69"/>
      <c r="DDA174" s="70"/>
      <c r="DDB174" s="67"/>
      <c r="DDC174" s="68"/>
      <c r="DDD174" s="69"/>
      <c r="DDE174" s="70"/>
      <c r="DDF174" s="67"/>
      <c r="DDG174" s="68"/>
      <c r="DDH174" s="69"/>
      <c r="DDI174" s="70"/>
      <c r="DDJ174" s="67"/>
      <c r="DDK174" s="68"/>
      <c r="DDL174" s="69"/>
      <c r="DDM174" s="70"/>
      <c r="DDN174" s="67"/>
      <c r="DDO174" s="68"/>
      <c r="DDP174" s="69"/>
      <c r="DDQ174" s="70"/>
      <c r="DDR174" s="67"/>
      <c r="DDS174" s="68"/>
      <c r="DDT174" s="69"/>
      <c r="DDU174" s="70"/>
      <c r="DDV174" s="67"/>
      <c r="DDW174" s="68"/>
      <c r="DDX174" s="69"/>
      <c r="DDY174" s="70"/>
      <c r="DDZ174" s="67"/>
      <c r="DEA174" s="68"/>
      <c r="DEB174" s="69"/>
      <c r="DEC174" s="70"/>
      <c r="DED174" s="67"/>
      <c r="DEE174" s="68"/>
      <c r="DEF174" s="69"/>
      <c r="DEG174" s="70"/>
      <c r="DEH174" s="67"/>
      <c r="DEI174" s="68"/>
      <c r="DEJ174" s="69"/>
      <c r="DEK174" s="70"/>
      <c r="DEL174" s="67"/>
      <c r="DEM174" s="68"/>
      <c r="DEN174" s="69"/>
      <c r="DEO174" s="70"/>
      <c r="DEP174" s="67"/>
      <c r="DEQ174" s="68"/>
      <c r="DER174" s="69"/>
      <c r="DES174" s="70"/>
      <c r="DET174" s="67"/>
      <c r="DEU174" s="68"/>
      <c r="DEV174" s="69"/>
      <c r="DEW174" s="70"/>
      <c r="DEX174" s="67"/>
      <c r="DEY174" s="68"/>
      <c r="DEZ174" s="69"/>
      <c r="DFA174" s="70"/>
      <c r="DFB174" s="67"/>
      <c r="DFC174" s="68"/>
      <c r="DFD174" s="69"/>
      <c r="DFE174" s="70"/>
      <c r="DFF174" s="67"/>
      <c r="DFG174" s="68"/>
      <c r="DFH174" s="69"/>
      <c r="DFI174" s="70"/>
      <c r="DFJ174" s="67"/>
      <c r="DFK174" s="68"/>
      <c r="DFL174" s="69"/>
      <c r="DFM174" s="70"/>
      <c r="DFN174" s="67"/>
      <c r="DFO174" s="68"/>
      <c r="DFP174" s="69"/>
      <c r="DFQ174" s="70"/>
      <c r="DFR174" s="67"/>
      <c r="DFS174" s="68"/>
      <c r="DFT174" s="69"/>
      <c r="DFU174" s="70"/>
      <c r="DFV174" s="67"/>
      <c r="DFW174" s="68"/>
      <c r="DFX174" s="69"/>
      <c r="DFY174" s="70"/>
      <c r="DFZ174" s="67"/>
      <c r="DGA174" s="68"/>
      <c r="DGB174" s="69"/>
      <c r="DGC174" s="70"/>
      <c r="DGD174" s="67"/>
      <c r="DGE174" s="68"/>
      <c r="DGF174" s="69"/>
      <c r="DGG174" s="70"/>
      <c r="DGH174" s="67"/>
      <c r="DGI174" s="68"/>
      <c r="DGJ174" s="69"/>
      <c r="DGK174" s="70"/>
      <c r="DGL174" s="67"/>
      <c r="DGM174" s="68"/>
      <c r="DGN174" s="69"/>
      <c r="DGO174" s="70"/>
      <c r="DGP174" s="67"/>
      <c r="DGQ174" s="68"/>
      <c r="DGR174" s="69"/>
      <c r="DGS174" s="70"/>
      <c r="DGT174" s="67"/>
      <c r="DGU174" s="68"/>
      <c r="DGV174" s="69"/>
      <c r="DGW174" s="70"/>
      <c r="DGX174" s="67"/>
      <c r="DGY174" s="68"/>
      <c r="DGZ174" s="69"/>
      <c r="DHA174" s="70"/>
      <c r="DHB174" s="67"/>
      <c r="DHC174" s="68"/>
      <c r="DHD174" s="69"/>
      <c r="DHE174" s="70"/>
      <c r="DHF174" s="67"/>
      <c r="DHG174" s="68"/>
      <c r="DHH174" s="69"/>
      <c r="DHI174" s="70"/>
      <c r="DHJ174" s="67"/>
      <c r="DHK174" s="68"/>
      <c r="DHL174" s="69"/>
      <c r="DHM174" s="70"/>
      <c r="DHN174" s="67"/>
      <c r="DHO174" s="68"/>
      <c r="DHP174" s="69"/>
      <c r="DHQ174" s="70"/>
      <c r="DHR174" s="67"/>
      <c r="DHS174" s="68"/>
      <c r="DHT174" s="69"/>
      <c r="DHU174" s="70"/>
      <c r="DHV174" s="67"/>
      <c r="DHW174" s="68"/>
      <c r="DHX174" s="69"/>
      <c r="DHY174" s="70"/>
      <c r="DHZ174" s="67"/>
      <c r="DIA174" s="68"/>
      <c r="DIB174" s="69"/>
      <c r="DIC174" s="70"/>
      <c r="DID174" s="67"/>
      <c r="DIE174" s="68"/>
      <c r="DIF174" s="69"/>
      <c r="DIG174" s="70"/>
      <c r="DIH174" s="67"/>
      <c r="DII174" s="68"/>
      <c r="DIJ174" s="69"/>
      <c r="DIK174" s="70"/>
      <c r="DIL174" s="67"/>
      <c r="DIM174" s="68"/>
      <c r="DIN174" s="69"/>
      <c r="DIO174" s="70"/>
      <c r="DIP174" s="67"/>
      <c r="DIQ174" s="68"/>
      <c r="DIR174" s="69"/>
      <c r="DIS174" s="70"/>
      <c r="DIT174" s="67"/>
      <c r="DIU174" s="68"/>
      <c r="DIV174" s="69"/>
      <c r="DIW174" s="70"/>
      <c r="DIX174" s="67"/>
      <c r="DIY174" s="68"/>
      <c r="DIZ174" s="69"/>
      <c r="DJA174" s="70"/>
      <c r="DJB174" s="67"/>
      <c r="DJC174" s="68"/>
      <c r="DJD174" s="69"/>
      <c r="DJE174" s="70"/>
      <c r="DJF174" s="67"/>
      <c r="DJG174" s="68"/>
      <c r="DJH174" s="69"/>
      <c r="DJI174" s="70"/>
      <c r="DJJ174" s="67"/>
      <c r="DJK174" s="68"/>
      <c r="DJL174" s="69"/>
      <c r="DJM174" s="70"/>
      <c r="DJN174" s="67"/>
      <c r="DJO174" s="68"/>
      <c r="DJP174" s="69"/>
      <c r="DJQ174" s="70"/>
      <c r="DJR174" s="67"/>
      <c r="DJS174" s="68"/>
      <c r="DJT174" s="69"/>
      <c r="DJU174" s="70"/>
      <c r="DJV174" s="67"/>
      <c r="DJW174" s="68"/>
      <c r="DJX174" s="69"/>
      <c r="DJY174" s="70"/>
      <c r="DJZ174" s="67"/>
      <c r="DKA174" s="68"/>
      <c r="DKB174" s="69"/>
      <c r="DKC174" s="70"/>
      <c r="DKD174" s="67"/>
      <c r="DKE174" s="68"/>
      <c r="DKF174" s="69"/>
      <c r="DKG174" s="70"/>
      <c r="DKH174" s="67"/>
      <c r="DKI174" s="68"/>
      <c r="DKJ174" s="69"/>
      <c r="DKK174" s="70"/>
      <c r="DKL174" s="67"/>
      <c r="DKM174" s="68"/>
      <c r="DKN174" s="69"/>
      <c r="DKO174" s="70"/>
      <c r="DKP174" s="67"/>
      <c r="DKQ174" s="68"/>
      <c r="DKR174" s="69"/>
      <c r="DKS174" s="70"/>
      <c r="DKT174" s="67"/>
      <c r="DKU174" s="68"/>
      <c r="DKV174" s="69"/>
      <c r="DKW174" s="70"/>
      <c r="DKX174" s="67"/>
      <c r="DKY174" s="68"/>
      <c r="DKZ174" s="69"/>
      <c r="DLA174" s="70"/>
      <c r="DLB174" s="67"/>
      <c r="DLC174" s="68"/>
      <c r="DLD174" s="69"/>
      <c r="DLE174" s="70"/>
      <c r="DLF174" s="67"/>
      <c r="DLG174" s="68"/>
      <c r="DLH174" s="69"/>
      <c r="DLI174" s="70"/>
      <c r="DLJ174" s="67"/>
      <c r="DLK174" s="68"/>
      <c r="DLL174" s="69"/>
      <c r="DLM174" s="70"/>
      <c r="DLN174" s="67"/>
      <c r="DLO174" s="68"/>
      <c r="DLP174" s="69"/>
      <c r="DLQ174" s="70"/>
      <c r="DLR174" s="67"/>
      <c r="DLS174" s="68"/>
      <c r="DLT174" s="69"/>
      <c r="DLU174" s="70"/>
      <c r="DLV174" s="67"/>
      <c r="DLW174" s="68"/>
      <c r="DLX174" s="69"/>
      <c r="DLY174" s="70"/>
      <c r="DLZ174" s="67"/>
      <c r="DMA174" s="68"/>
      <c r="DMB174" s="69"/>
      <c r="DMC174" s="70"/>
      <c r="DMD174" s="67"/>
      <c r="DME174" s="68"/>
      <c r="DMF174" s="69"/>
      <c r="DMG174" s="70"/>
      <c r="DMH174" s="67"/>
      <c r="DMI174" s="68"/>
      <c r="DMJ174" s="69"/>
      <c r="DMK174" s="70"/>
      <c r="DML174" s="67"/>
      <c r="DMM174" s="68"/>
      <c r="DMN174" s="69"/>
      <c r="DMO174" s="70"/>
      <c r="DMP174" s="67"/>
      <c r="DMQ174" s="68"/>
      <c r="DMR174" s="69"/>
      <c r="DMS174" s="70"/>
      <c r="DMT174" s="67"/>
      <c r="DMU174" s="68"/>
      <c r="DMV174" s="69"/>
      <c r="DMW174" s="70"/>
      <c r="DMX174" s="67"/>
      <c r="DMY174" s="68"/>
      <c r="DMZ174" s="69"/>
      <c r="DNA174" s="70"/>
      <c r="DNB174" s="67"/>
      <c r="DNC174" s="68"/>
      <c r="DND174" s="69"/>
      <c r="DNE174" s="70"/>
      <c r="DNF174" s="67"/>
      <c r="DNG174" s="68"/>
      <c r="DNH174" s="69"/>
      <c r="DNI174" s="70"/>
      <c r="DNJ174" s="67"/>
      <c r="DNK174" s="68"/>
      <c r="DNL174" s="69"/>
      <c r="DNM174" s="70"/>
      <c r="DNN174" s="67"/>
      <c r="DNO174" s="68"/>
      <c r="DNP174" s="69"/>
      <c r="DNQ174" s="70"/>
      <c r="DNR174" s="67"/>
      <c r="DNS174" s="68"/>
      <c r="DNT174" s="69"/>
      <c r="DNU174" s="70"/>
      <c r="DNV174" s="67"/>
      <c r="DNW174" s="68"/>
      <c r="DNX174" s="69"/>
      <c r="DNY174" s="70"/>
      <c r="DNZ174" s="67"/>
      <c r="DOA174" s="68"/>
      <c r="DOB174" s="69"/>
      <c r="DOC174" s="70"/>
      <c r="DOD174" s="67"/>
      <c r="DOE174" s="68"/>
      <c r="DOF174" s="69"/>
      <c r="DOG174" s="70"/>
      <c r="DOH174" s="67"/>
      <c r="DOI174" s="68"/>
      <c r="DOJ174" s="69"/>
      <c r="DOK174" s="70"/>
      <c r="DOL174" s="67"/>
      <c r="DOM174" s="68"/>
      <c r="DON174" s="69"/>
      <c r="DOO174" s="70"/>
      <c r="DOP174" s="67"/>
      <c r="DOQ174" s="68"/>
      <c r="DOR174" s="69"/>
      <c r="DOS174" s="70"/>
      <c r="DOT174" s="67"/>
      <c r="DOU174" s="68"/>
      <c r="DOV174" s="69"/>
      <c r="DOW174" s="70"/>
      <c r="DOX174" s="67"/>
      <c r="DOY174" s="68"/>
      <c r="DOZ174" s="69"/>
      <c r="DPA174" s="70"/>
      <c r="DPB174" s="67"/>
      <c r="DPC174" s="68"/>
      <c r="DPD174" s="69"/>
      <c r="DPE174" s="70"/>
      <c r="DPF174" s="67"/>
      <c r="DPG174" s="68"/>
      <c r="DPH174" s="69"/>
      <c r="DPI174" s="70"/>
      <c r="DPJ174" s="67"/>
      <c r="DPK174" s="68"/>
      <c r="DPL174" s="69"/>
      <c r="DPM174" s="70"/>
      <c r="DPN174" s="67"/>
      <c r="DPO174" s="68"/>
      <c r="DPP174" s="69"/>
      <c r="DPQ174" s="70"/>
      <c r="DPR174" s="67"/>
      <c r="DPS174" s="68"/>
      <c r="DPT174" s="69"/>
      <c r="DPU174" s="70"/>
      <c r="DPV174" s="67"/>
      <c r="DPW174" s="68"/>
      <c r="DPX174" s="69"/>
      <c r="DPY174" s="70"/>
      <c r="DPZ174" s="67"/>
      <c r="DQA174" s="68"/>
      <c r="DQB174" s="69"/>
      <c r="DQC174" s="70"/>
      <c r="DQD174" s="67"/>
      <c r="DQE174" s="68"/>
      <c r="DQF174" s="69"/>
      <c r="DQG174" s="70"/>
      <c r="DQH174" s="67"/>
      <c r="DQI174" s="68"/>
      <c r="DQJ174" s="69"/>
      <c r="DQK174" s="70"/>
      <c r="DQL174" s="67"/>
      <c r="DQM174" s="68"/>
      <c r="DQN174" s="69"/>
      <c r="DQO174" s="70"/>
      <c r="DQP174" s="67"/>
      <c r="DQQ174" s="68"/>
      <c r="DQR174" s="69"/>
      <c r="DQS174" s="70"/>
      <c r="DQT174" s="67"/>
      <c r="DQU174" s="68"/>
      <c r="DQV174" s="69"/>
      <c r="DQW174" s="70"/>
      <c r="DQX174" s="67"/>
      <c r="DQY174" s="68"/>
      <c r="DQZ174" s="69"/>
      <c r="DRA174" s="70"/>
      <c r="DRB174" s="67"/>
      <c r="DRC174" s="68"/>
      <c r="DRD174" s="69"/>
      <c r="DRE174" s="70"/>
      <c r="DRF174" s="67"/>
      <c r="DRG174" s="68"/>
      <c r="DRH174" s="69"/>
      <c r="DRI174" s="70"/>
      <c r="DRJ174" s="67"/>
      <c r="DRK174" s="68"/>
      <c r="DRL174" s="69"/>
      <c r="DRM174" s="70"/>
      <c r="DRN174" s="67"/>
      <c r="DRO174" s="68"/>
      <c r="DRP174" s="69"/>
      <c r="DRQ174" s="70"/>
      <c r="DRR174" s="67"/>
      <c r="DRS174" s="68"/>
      <c r="DRT174" s="69"/>
      <c r="DRU174" s="70"/>
      <c r="DRV174" s="67"/>
      <c r="DRW174" s="68"/>
      <c r="DRX174" s="69"/>
      <c r="DRY174" s="70"/>
      <c r="DRZ174" s="67"/>
      <c r="DSA174" s="68"/>
      <c r="DSB174" s="69"/>
      <c r="DSC174" s="70"/>
      <c r="DSD174" s="67"/>
      <c r="DSE174" s="68"/>
      <c r="DSF174" s="69"/>
      <c r="DSG174" s="70"/>
      <c r="DSH174" s="67"/>
      <c r="DSI174" s="68"/>
      <c r="DSJ174" s="69"/>
      <c r="DSK174" s="70"/>
      <c r="DSL174" s="67"/>
      <c r="DSM174" s="68"/>
      <c r="DSN174" s="69"/>
      <c r="DSO174" s="70"/>
      <c r="DSP174" s="67"/>
      <c r="DSQ174" s="68"/>
      <c r="DSR174" s="69"/>
      <c r="DSS174" s="70"/>
      <c r="DST174" s="67"/>
      <c r="DSU174" s="68"/>
      <c r="DSV174" s="69"/>
      <c r="DSW174" s="70"/>
      <c r="DSX174" s="67"/>
      <c r="DSY174" s="68"/>
      <c r="DSZ174" s="69"/>
      <c r="DTA174" s="70"/>
      <c r="DTB174" s="67"/>
      <c r="DTC174" s="68"/>
      <c r="DTD174" s="69"/>
      <c r="DTE174" s="70"/>
      <c r="DTF174" s="67"/>
      <c r="DTG174" s="68"/>
      <c r="DTH174" s="69"/>
      <c r="DTI174" s="70"/>
      <c r="DTJ174" s="67"/>
      <c r="DTK174" s="68"/>
      <c r="DTL174" s="69"/>
      <c r="DTM174" s="70"/>
      <c r="DTN174" s="67"/>
      <c r="DTO174" s="68"/>
      <c r="DTP174" s="69"/>
      <c r="DTQ174" s="70"/>
      <c r="DTR174" s="67"/>
      <c r="DTS174" s="68"/>
      <c r="DTT174" s="69"/>
      <c r="DTU174" s="70"/>
      <c r="DTV174" s="67"/>
      <c r="DTW174" s="68"/>
      <c r="DTX174" s="69"/>
      <c r="DTY174" s="70"/>
      <c r="DTZ174" s="67"/>
      <c r="DUA174" s="68"/>
      <c r="DUB174" s="69"/>
      <c r="DUC174" s="70"/>
      <c r="DUD174" s="67"/>
      <c r="DUE174" s="68"/>
      <c r="DUF174" s="69"/>
      <c r="DUG174" s="70"/>
      <c r="DUH174" s="67"/>
      <c r="DUI174" s="68"/>
      <c r="DUJ174" s="69"/>
      <c r="DUK174" s="70"/>
      <c r="DUL174" s="67"/>
      <c r="DUM174" s="68"/>
      <c r="DUN174" s="69"/>
      <c r="DUO174" s="70"/>
      <c r="DUP174" s="67"/>
      <c r="DUQ174" s="68"/>
      <c r="DUR174" s="69"/>
      <c r="DUS174" s="70"/>
      <c r="DUT174" s="67"/>
      <c r="DUU174" s="68"/>
      <c r="DUV174" s="69"/>
      <c r="DUW174" s="70"/>
      <c r="DUX174" s="67"/>
      <c r="DUY174" s="68"/>
      <c r="DUZ174" s="69"/>
      <c r="DVA174" s="70"/>
      <c r="DVB174" s="67"/>
      <c r="DVC174" s="68"/>
      <c r="DVD174" s="69"/>
      <c r="DVE174" s="70"/>
      <c r="DVF174" s="67"/>
      <c r="DVG174" s="68"/>
      <c r="DVH174" s="69"/>
      <c r="DVI174" s="70"/>
      <c r="DVJ174" s="67"/>
      <c r="DVK174" s="68"/>
      <c r="DVL174" s="69"/>
      <c r="DVM174" s="70"/>
      <c r="DVN174" s="67"/>
      <c r="DVO174" s="68"/>
      <c r="DVP174" s="69"/>
      <c r="DVQ174" s="70"/>
      <c r="DVR174" s="67"/>
      <c r="DVS174" s="68"/>
      <c r="DVT174" s="69"/>
      <c r="DVU174" s="70"/>
      <c r="DVV174" s="67"/>
      <c r="DVW174" s="68"/>
      <c r="DVX174" s="69"/>
      <c r="DVY174" s="70"/>
      <c r="DVZ174" s="67"/>
      <c r="DWA174" s="68"/>
      <c r="DWB174" s="69"/>
      <c r="DWC174" s="70"/>
      <c r="DWD174" s="67"/>
      <c r="DWE174" s="68"/>
      <c r="DWF174" s="69"/>
      <c r="DWG174" s="70"/>
      <c r="DWH174" s="67"/>
      <c r="DWI174" s="68"/>
      <c r="DWJ174" s="69"/>
      <c r="DWK174" s="70"/>
      <c r="DWL174" s="67"/>
      <c r="DWM174" s="68"/>
      <c r="DWN174" s="69"/>
      <c r="DWO174" s="70"/>
      <c r="DWP174" s="67"/>
      <c r="DWQ174" s="68"/>
      <c r="DWR174" s="69"/>
      <c r="DWS174" s="70"/>
      <c r="DWT174" s="67"/>
      <c r="DWU174" s="68"/>
      <c r="DWV174" s="69"/>
      <c r="DWW174" s="70"/>
      <c r="DWX174" s="67"/>
      <c r="DWY174" s="68"/>
      <c r="DWZ174" s="69"/>
      <c r="DXA174" s="70"/>
      <c r="DXB174" s="67"/>
      <c r="DXC174" s="68"/>
      <c r="DXD174" s="69"/>
      <c r="DXE174" s="70"/>
      <c r="DXF174" s="67"/>
      <c r="DXG174" s="68"/>
      <c r="DXH174" s="69"/>
      <c r="DXI174" s="70"/>
      <c r="DXJ174" s="67"/>
      <c r="DXK174" s="68"/>
      <c r="DXL174" s="69"/>
      <c r="DXM174" s="70"/>
      <c r="DXN174" s="67"/>
      <c r="DXO174" s="68"/>
      <c r="DXP174" s="69"/>
      <c r="DXQ174" s="70"/>
      <c r="DXR174" s="67"/>
      <c r="DXS174" s="68"/>
      <c r="DXT174" s="69"/>
      <c r="DXU174" s="70"/>
      <c r="DXV174" s="67"/>
      <c r="DXW174" s="68"/>
      <c r="DXX174" s="69"/>
      <c r="DXY174" s="70"/>
      <c r="DXZ174" s="67"/>
      <c r="DYA174" s="68"/>
      <c r="DYB174" s="69"/>
      <c r="DYC174" s="70"/>
      <c r="DYD174" s="67"/>
      <c r="DYE174" s="68"/>
      <c r="DYF174" s="69"/>
      <c r="DYG174" s="70"/>
      <c r="DYH174" s="67"/>
      <c r="DYI174" s="68"/>
      <c r="DYJ174" s="69"/>
      <c r="DYK174" s="70"/>
      <c r="DYL174" s="67"/>
      <c r="DYM174" s="68"/>
      <c r="DYN174" s="69"/>
      <c r="DYO174" s="70"/>
      <c r="DYP174" s="67"/>
      <c r="DYQ174" s="68"/>
      <c r="DYR174" s="69"/>
      <c r="DYS174" s="70"/>
      <c r="DYT174" s="67"/>
      <c r="DYU174" s="68"/>
      <c r="DYV174" s="69"/>
      <c r="DYW174" s="70"/>
      <c r="DYX174" s="67"/>
      <c r="DYY174" s="68"/>
      <c r="DYZ174" s="69"/>
      <c r="DZA174" s="70"/>
      <c r="DZB174" s="67"/>
      <c r="DZC174" s="68"/>
      <c r="DZD174" s="69"/>
      <c r="DZE174" s="70"/>
      <c r="DZF174" s="67"/>
      <c r="DZG174" s="68"/>
      <c r="DZH174" s="69"/>
      <c r="DZI174" s="70"/>
      <c r="DZJ174" s="67"/>
      <c r="DZK174" s="68"/>
      <c r="DZL174" s="69"/>
      <c r="DZM174" s="70"/>
      <c r="DZN174" s="67"/>
      <c r="DZO174" s="68"/>
      <c r="DZP174" s="69"/>
      <c r="DZQ174" s="70"/>
      <c r="DZR174" s="67"/>
      <c r="DZS174" s="68"/>
      <c r="DZT174" s="69"/>
      <c r="DZU174" s="70"/>
      <c r="DZV174" s="67"/>
      <c r="DZW174" s="68"/>
      <c r="DZX174" s="69"/>
      <c r="DZY174" s="70"/>
      <c r="DZZ174" s="67"/>
      <c r="EAA174" s="68"/>
      <c r="EAB174" s="69"/>
      <c r="EAC174" s="70"/>
      <c r="EAD174" s="67"/>
      <c r="EAE174" s="68"/>
      <c r="EAF174" s="69"/>
      <c r="EAG174" s="70"/>
      <c r="EAH174" s="67"/>
      <c r="EAI174" s="68"/>
      <c r="EAJ174" s="69"/>
      <c r="EAK174" s="70"/>
      <c r="EAL174" s="67"/>
      <c r="EAM174" s="68"/>
      <c r="EAN174" s="69"/>
      <c r="EAO174" s="70"/>
      <c r="EAP174" s="67"/>
      <c r="EAQ174" s="68"/>
      <c r="EAR174" s="69"/>
      <c r="EAS174" s="70"/>
      <c r="EAT174" s="67"/>
      <c r="EAU174" s="68"/>
      <c r="EAV174" s="69"/>
      <c r="EAW174" s="70"/>
      <c r="EAX174" s="67"/>
      <c r="EAY174" s="68"/>
      <c r="EAZ174" s="69"/>
      <c r="EBA174" s="70"/>
      <c r="EBB174" s="67"/>
      <c r="EBC174" s="68"/>
      <c r="EBD174" s="69"/>
      <c r="EBE174" s="70"/>
      <c r="EBF174" s="67"/>
      <c r="EBG174" s="68"/>
      <c r="EBH174" s="69"/>
      <c r="EBI174" s="70"/>
      <c r="EBJ174" s="67"/>
      <c r="EBK174" s="68"/>
      <c r="EBL174" s="69"/>
      <c r="EBM174" s="70"/>
      <c r="EBN174" s="67"/>
      <c r="EBO174" s="68"/>
      <c r="EBP174" s="69"/>
      <c r="EBQ174" s="70"/>
      <c r="EBR174" s="67"/>
      <c r="EBS174" s="68"/>
      <c r="EBT174" s="69"/>
      <c r="EBU174" s="70"/>
      <c r="EBV174" s="67"/>
      <c r="EBW174" s="68"/>
      <c r="EBX174" s="69"/>
      <c r="EBY174" s="70"/>
      <c r="EBZ174" s="67"/>
      <c r="ECA174" s="68"/>
      <c r="ECB174" s="69"/>
      <c r="ECC174" s="70"/>
      <c r="ECD174" s="67"/>
      <c r="ECE174" s="68"/>
      <c r="ECF174" s="69"/>
      <c r="ECG174" s="70"/>
      <c r="ECH174" s="67"/>
      <c r="ECI174" s="68"/>
      <c r="ECJ174" s="69"/>
      <c r="ECK174" s="70"/>
      <c r="ECL174" s="67"/>
      <c r="ECM174" s="68"/>
      <c r="ECN174" s="69"/>
      <c r="ECO174" s="70"/>
      <c r="ECP174" s="67"/>
      <c r="ECQ174" s="68"/>
      <c r="ECR174" s="69"/>
      <c r="ECS174" s="70"/>
      <c r="ECT174" s="67"/>
      <c r="ECU174" s="68"/>
      <c r="ECV174" s="69"/>
      <c r="ECW174" s="70"/>
      <c r="ECX174" s="67"/>
      <c r="ECY174" s="68"/>
      <c r="ECZ174" s="69"/>
      <c r="EDA174" s="70"/>
      <c r="EDB174" s="67"/>
      <c r="EDC174" s="68"/>
      <c r="EDD174" s="69"/>
      <c r="EDE174" s="70"/>
      <c r="EDF174" s="67"/>
      <c r="EDG174" s="68"/>
      <c r="EDH174" s="69"/>
      <c r="EDI174" s="70"/>
      <c r="EDJ174" s="67"/>
      <c r="EDK174" s="68"/>
      <c r="EDL174" s="69"/>
      <c r="EDM174" s="70"/>
      <c r="EDN174" s="67"/>
      <c r="EDO174" s="68"/>
      <c r="EDP174" s="69"/>
      <c r="EDQ174" s="70"/>
      <c r="EDR174" s="67"/>
      <c r="EDS174" s="68"/>
      <c r="EDT174" s="69"/>
      <c r="EDU174" s="70"/>
      <c r="EDV174" s="67"/>
      <c r="EDW174" s="68"/>
      <c r="EDX174" s="69"/>
      <c r="EDY174" s="70"/>
      <c r="EDZ174" s="67"/>
      <c r="EEA174" s="68"/>
      <c r="EEB174" s="69"/>
      <c r="EEC174" s="70"/>
      <c r="EED174" s="67"/>
      <c r="EEE174" s="68"/>
      <c r="EEF174" s="69"/>
      <c r="EEG174" s="70"/>
      <c r="EEH174" s="67"/>
      <c r="EEI174" s="68"/>
      <c r="EEJ174" s="69"/>
      <c r="EEK174" s="70"/>
      <c r="EEL174" s="67"/>
      <c r="EEM174" s="68"/>
      <c r="EEN174" s="69"/>
      <c r="EEO174" s="70"/>
      <c r="EEP174" s="67"/>
      <c r="EEQ174" s="68"/>
      <c r="EER174" s="69"/>
      <c r="EES174" s="70"/>
      <c r="EET174" s="67"/>
      <c r="EEU174" s="68"/>
      <c r="EEV174" s="69"/>
      <c r="EEW174" s="70"/>
      <c r="EEX174" s="67"/>
      <c r="EEY174" s="68"/>
      <c r="EEZ174" s="69"/>
      <c r="EFA174" s="70"/>
      <c r="EFB174" s="67"/>
      <c r="EFC174" s="68"/>
      <c r="EFD174" s="69"/>
      <c r="EFE174" s="70"/>
      <c r="EFF174" s="67"/>
      <c r="EFG174" s="68"/>
      <c r="EFH174" s="69"/>
      <c r="EFI174" s="70"/>
      <c r="EFJ174" s="67"/>
      <c r="EFK174" s="68"/>
      <c r="EFL174" s="69"/>
      <c r="EFM174" s="70"/>
      <c r="EFN174" s="67"/>
      <c r="EFO174" s="68"/>
      <c r="EFP174" s="69"/>
      <c r="EFQ174" s="70"/>
      <c r="EFR174" s="67"/>
      <c r="EFS174" s="68"/>
      <c r="EFT174" s="69"/>
      <c r="EFU174" s="70"/>
      <c r="EFV174" s="67"/>
      <c r="EFW174" s="68"/>
      <c r="EFX174" s="69"/>
      <c r="EFY174" s="70"/>
      <c r="EFZ174" s="67"/>
      <c r="EGA174" s="68"/>
      <c r="EGB174" s="69"/>
      <c r="EGC174" s="70"/>
      <c r="EGD174" s="67"/>
      <c r="EGE174" s="68"/>
      <c r="EGF174" s="69"/>
      <c r="EGG174" s="70"/>
      <c r="EGH174" s="67"/>
      <c r="EGI174" s="68"/>
      <c r="EGJ174" s="69"/>
      <c r="EGK174" s="70"/>
      <c r="EGL174" s="67"/>
      <c r="EGM174" s="68"/>
      <c r="EGN174" s="69"/>
      <c r="EGO174" s="70"/>
      <c r="EGP174" s="67"/>
      <c r="EGQ174" s="68"/>
      <c r="EGR174" s="69"/>
      <c r="EGS174" s="70"/>
      <c r="EGT174" s="67"/>
      <c r="EGU174" s="68"/>
      <c r="EGV174" s="69"/>
      <c r="EGW174" s="70"/>
      <c r="EGX174" s="67"/>
      <c r="EGY174" s="68"/>
      <c r="EGZ174" s="69"/>
      <c r="EHA174" s="70"/>
      <c r="EHB174" s="67"/>
      <c r="EHC174" s="68"/>
      <c r="EHD174" s="69"/>
      <c r="EHE174" s="70"/>
      <c r="EHF174" s="67"/>
      <c r="EHG174" s="68"/>
      <c r="EHH174" s="69"/>
      <c r="EHI174" s="70"/>
      <c r="EHJ174" s="67"/>
      <c r="EHK174" s="68"/>
      <c r="EHL174" s="69"/>
      <c r="EHM174" s="70"/>
      <c r="EHN174" s="67"/>
      <c r="EHO174" s="68"/>
      <c r="EHP174" s="69"/>
      <c r="EHQ174" s="70"/>
      <c r="EHR174" s="67"/>
      <c r="EHS174" s="68"/>
      <c r="EHT174" s="69"/>
      <c r="EHU174" s="70"/>
      <c r="EHV174" s="67"/>
      <c r="EHW174" s="68"/>
      <c r="EHX174" s="69"/>
      <c r="EHY174" s="70"/>
      <c r="EHZ174" s="67"/>
      <c r="EIA174" s="68"/>
      <c r="EIB174" s="69"/>
      <c r="EIC174" s="70"/>
      <c r="EID174" s="67"/>
      <c r="EIE174" s="68"/>
      <c r="EIF174" s="69"/>
      <c r="EIG174" s="70"/>
      <c r="EIH174" s="67"/>
      <c r="EII174" s="68"/>
      <c r="EIJ174" s="69"/>
      <c r="EIK174" s="70"/>
      <c r="EIL174" s="67"/>
      <c r="EIM174" s="68"/>
      <c r="EIN174" s="69"/>
      <c r="EIO174" s="70"/>
      <c r="EIP174" s="67"/>
      <c r="EIQ174" s="68"/>
      <c r="EIR174" s="69"/>
      <c r="EIS174" s="70"/>
      <c r="EIT174" s="67"/>
      <c r="EIU174" s="68"/>
      <c r="EIV174" s="69"/>
      <c r="EIW174" s="70"/>
      <c r="EIX174" s="67"/>
      <c r="EIY174" s="68"/>
      <c r="EIZ174" s="69"/>
      <c r="EJA174" s="70"/>
      <c r="EJB174" s="67"/>
      <c r="EJC174" s="68"/>
      <c r="EJD174" s="69"/>
      <c r="EJE174" s="70"/>
      <c r="EJF174" s="67"/>
      <c r="EJG174" s="68"/>
      <c r="EJH174" s="69"/>
      <c r="EJI174" s="70"/>
      <c r="EJJ174" s="67"/>
      <c r="EJK174" s="68"/>
      <c r="EJL174" s="69"/>
      <c r="EJM174" s="70"/>
      <c r="EJN174" s="67"/>
      <c r="EJO174" s="68"/>
      <c r="EJP174" s="69"/>
      <c r="EJQ174" s="70"/>
      <c r="EJR174" s="67"/>
      <c r="EJS174" s="68"/>
      <c r="EJT174" s="69"/>
      <c r="EJU174" s="70"/>
      <c r="EJV174" s="67"/>
      <c r="EJW174" s="68"/>
      <c r="EJX174" s="69"/>
      <c r="EJY174" s="70"/>
      <c r="EJZ174" s="67"/>
      <c r="EKA174" s="68"/>
      <c r="EKB174" s="69"/>
      <c r="EKC174" s="70"/>
      <c r="EKD174" s="67"/>
      <c r="EKE174" s="68"/>
      <c r="EKF174" s="69"/>
      <c r="EKG174" s="70"/>
      <c r="EKH174" s="67"/>
      <c r="EKI174" s="68"/>
      <c r="EKJ174" s="69"/>
      <c r="EKK174" s="70"/>
      <c r="EKL174" s="67"/>
      <c r="EKM174" s="68"/>
      <c r="EKN174" s="69"/>
      <c r="EKO174" s="70"/>
      <c r="EKP174" s="67"/>
      <c r="EKQ174" s="68"/>
      <c r="EKR174" s="69"/>
      <c r="EKS174" s="70"/>
      <c r="EKT174" s="67"/>
      <c r="EKU174" s="68"/>
      <c r="EKV174" s="69"/>
      <c r="EKW174" s="70"/>
      <c r="EKX174" s="67"/>
      <c r="EKY174" s="68"/>
      <c r="EKZ174" s="69"/>
      <c r="ELA174" s="70"/>
      <c r="ELB174" s="67"/>
      <c r="ELC174" s="68"/>
      <c r="ELD174" s="69"/>
      <c r="ELE174" s="70"/>
      <c r="ELF174" s="67"/>
      <c r="ELG174" s="68"/>
      <c r="ELH174" s="69"/>
      <c r="ELI174" s="70"/>
      <c r="ELJ174" s="67"/>
      <c r="ELK174" s="68"/>
      <c r="ELL174" s="69"/>
      <c r="ELM174" s="70"/>
      <c r="ELN174" s="67"/>
      <c r="ELO174" s="68"/>
      <c r="ELP174" s="69"/>
      <c r="ELQ174" s="70"/>
      <c r="ELR174" s="67"/>
      <c r="ELS174" s="68"/>
      <c r="ELT174" s="69"/>
      <c r="ELU174" s="70"/>
      <c r="ELV174" s="67"/>
      <c r="ELW174" s="68"/>
      <c r="ELX174" s="69"/>
      <c r="ELY174" s="70"/>
      <c r="ELZ174" s="67"/>
      <c r="EMA174" s="68"/>
      <c r="EMB174" s="69"/>
      <c r="EMC174" s="70"/>
      <c r="EMD174" s="67"/>
      <c r="EME174" s="68"/>
      <c r="EMF174" s="69"/>
      <c r="EMG174" s="70"/>
      <c r="EMH174" s="67"/>
      <c r="EMI174" s="68"/>
      <c r="EMJ174" s="69"/>
      <c r="EMK174" s="70"/>
      <c r="EML174" s="67"/>
      <c r="EMM174" s="68"/>
      <c r="EMN174" s="69"/>
      <c r="EMO174" s="70"/>
      <c r="EMP174" s="67"/>
      <c r="EMQ174" s="68"/>
      <c r="EMR174" s="69"/>
      <c r="EMS174" s="70"/>
      <c r="EMT174" s="67"/>
      <c r="EMU174" s="68"/>
      <c r="EMV174" s="69"/>
      <c r="EMW174" s="70"/>
      <c r="EMX174" s="67"/>
      <c r="EMY174" s="68"/>
      <c r="EMZ174" s="69"/>
      <c r="ENA174" s="70"/>
      <c r="ENB174" s="67"/>
      <c r="ENC174" s="68"/>
      <c r="END174" s="69"/>
      <c r="ENE174" s="70"/>
      <c r="ENF174" s="67"/>
      <c r="ENG174" s="68"/>
      <c r="ENH174" s="69"/>
      <c r="ENI174" s="70"/>
      <c r="ENJ174" s="67"/>
      <c r="ENK174" s="68"/>
      <c r="ENL174" s="69"/>
      <c r="ENM174" s="70"/>
      <c r="ENN174" s="67"/>
      <c r="ENO174" s="68"/>
      <c r="ENP174" s="69"/>
      <c r="ENQ174" s="70"/>
      <c r="ENR174" s="67"/>
      <c r="ENS174" s="68"/>
      <c r="ENT174" s="69"/>
      <c r="ENU174" s="70"/>
      <c r="ENV174" s="67"/>
      <c r="ENW174" s="68"/>
      <c r="ENX174" s="69"/>
      <c r="ENY174" s="70"/>
      <c r="ENZ174" s="67"/>
      <c r="EOA174" s="68"/>
      <c r="EOB174" s="69"/>
      <c r="EOC174" s="70"/>
      <c r="EOD174" s="67"/>
      <c r="EOE174" s="68"/>
      <c r="EOF174" s="69"/>
      <c r="EOG174" s="70"/>
      <c r="EOH174" s="67"/>
      <c r="EOI174" s="68"/>
      <c r="EOJ174" s="69"/>
      <c r="EOK174" s="70"/>
      <c r="EOL174" s="67"/>
      <c r="EOM174" s="68"/>
      <c r="EON174" s="69"/>
      <c r="EOO174" s="70"/>
      <c r="EOP174" s="67"/>
      <c r="EOQ174" s="68"/>
      <c r="EOR174" s="69"/>
      <c r="EOS174" s="70"/>
      <c r="EOT174" s="67"/>
      <c r="EOU174" s="68"/>
      <c r="EOV174" s="69"/>
      <c r="EOW174" s="70"/>
      <c r="EOX174" s="67"/>
      <c r="EOY174" s="68"/>
      <c r="EOZ174" s="69"/>
      <c r="EPA174" s="70"/>
      <c r="EPB174" s="67"/>
      <c r="EPC174" s="68"/>
      <c r="EPD174" s="69"/>
      <c r="EPE174" s="70"/>
      <c r="EPF174" s="67"/>
      <c r="EPG174" s="68"/>
      <c r="EPH174" s="69"/>
      <c r="EPI174" s="70"/>
      <c r="EPJ174" s="67"/>
      <c r="EPK174" s="68"/>
      <c r="EPL174" s="69"/>
      <c r="EPM174" s="70"/>
      <c r="EPN174" s="67"/>
      <c r="EPO174" s="68"/>
      <c r="EPP174" s="69"/>
      <c r="EPQ174" s="70"/>
      <c r="EPR174" s="67"/>
      <c r="EPS174" s="68"/>
      <c r="EPT174" s="69"/>
      <c r="EPU174" s="70"/>
      <c r="EPV174" s="67"/>
      <c r="EPW174" s="68"/>
      <c r="EPX174" s="69"/>
      <c r="EPY174" s="70"/>
      <c r="EPZ174" s="67"/>
      <c r="EQA174" s="68"/>
      <c r="EQB174" s="69"/>
      <c r="EQC174" s="70"/>
      <c r="EQD174" s="67"/>
      <c r="EQE174" s="68"/>
      <c r="EQF174" s="69"/>
      <c r="EQG174" s="70"/>
      <c r="EQH174" s="67"/>
      <c r="EQI174" s="68"/>
      <c r="EQJ174" s="69"/>
      <c r="EQK174" s="70"/>
      <c r="EQL174" s="67"/>
      <c r="EQM174" s="68"/>
      <c r="EQN174" s="69"/>
      <c r="EQO174" s="70"/>
      <c r="EQP174" s="67"/>
      <c r="EQQ174" s="68"/>
      <c r="EQR174" s="69"/>
      <c r="EQS174" s="70"/>
      <c r="EQT174" s="67"/>
      <c r="EQU174" s="68"/>
      <c r="EQV174" s="69"/>
      <c r="EQW174" s="70"/>
      <c r="EQX174" s="67"/>
      <c r="EQY174" s="68"/>
      <c r="EQZ174" s="69"/>
      <c r="ERA174" s="70"/>
      <c r="ERB174" s="67"/>
      <c r="ERC174" s="68"/>
      <c r="ERD174" s="69"/>
      <c r="ERE174" s="70"/>
      <c r="ERF174" s="67"/>
      <c r="ERG174" s="68"/>
      <c r="ERH174" s="69"/>
      <c r="ERI174" s="70"/>
      <c r="ERJ174" s="67"/>
      <c r="ERK174" s="68"/>
      <c r="ERL174" s="69"/>
      <c r="ERM174" s="70"/>
      <c r="ERN174" s="67"/>
      <c r="ERO174" s="68"/>
      <c r="ERP174" s="69"/>
      <c r="ERQ174" s="70"/>
      <c r="ERR174" s="67"/>
      <c r="ERS174" s="68"/>
      <c r="ERT174" s="69"/>
      <c r="ERU174" s="70"/>
      <c r="ERV174" s="67"/>
      <c r="ERW174" s="68"/>
      <c r="ERX174" s="69"/>
      <c r="ERY174" s="70"/>
      <c r="ERZ174" s="67"/>
      <c r="ESA174" s="68"/>
      <c r="ESB174" s="69"/>
      <c r="ESC174" s="70"/>
      <c r="ESD174" s="67"/>
      <c r="ESE174" s="68"/>
      <c r="ESF174" s="69"/>
      <c r="ESG174" s="70"/>
      <c r="ESH174" s="67"/>
      <c r="ESI174" s="68"/>
      <c r="ESJ174" s="69"/>
      <c r="ESK174" s="70"/>
      <c r="ESL174" s="67"/>
      <c r="ESM174" s="68"/>
      <c r="ESN174" s="69"/>
      <c r="ESO174" s="70"/>
      <c r="ESP174" s="67"/>
      <c r="ESQ174" s="68"/>
      <c r="ESR174" s="69"/>
      <c r="ESS174" s="70"/>
      <c r="EST174" s="67"/>
      <c r="ESU174" s="68"/>
      <c r="ESV174" s="69"/>
      <c r="ESW174" s="70"/>
      <c r="ESX174" s="67"/>
      <c r="ESY174" s="68"/>
      <c r="ESZ174" s="69"/>
      <c r="ETA174" s="70"/>
      <c r="ETB174" s="67"/>
      <c r="ETC174" s="68"/>
      <c r="ETD174" s="69"/>
      <c r="ETE174" s="70"/>
      <c r="ETF174" s="67"/>
      <c r="ETG174" s="68"/>
      <c r="ETH174" s="69"/>
      <c r="ETI174" s="70"/>
      <c r="ETJ174" s="67"/>
      <c r="ETK174" s="68"/>
      <c r="ETL174" s="69"/>
      <c r="ETM174" s="70"/>
      <c r="ETN174" s="67"/>
      <c r="ETO174" s="68"/>
      <c r="ETP174" s="69"/>
      <c r="ETQ174" s="70"/>
      <c r="ETR174" s="67"/>
      <c r="ETS174" s="68"/>
      <c r="ETT174" s="69"/>
      <c r="ETU174" s="70"/>
      <c r="ETV174" s="67"/>
      <c r="ETW174" s="68"/>
      <c r="ETX174" s="69"/>
      <c r="ETY174" s="70"/>
      <c r="ETZ174" s="67"/>
      <c r="EUA174" s="68"/>
      <c r="EUB174" s="69"/>
      <c r="EUC174" s="70"/>
      <c r="EUD174" s="67"/>
      <c r="EUE174" s="68"/>
      <c r="EUF174" s="69"/>
      <c r="EUG174" s="70"/>
      <c r="EUH174" s="67"/>
      <c r="EUI174" s="68"/>
      <c r="EUJ174" s="69"/>
      <c r="EUK174" s="70"/>
      <c r="EUL174" s="67"/>
      <c r="EUM174" s="68"/>
      <c r="EUN174" s="69"/>
      <c r="EUO174" s="70"/>
      <c r="EUP174" s="67"/>
      <c r="EUQ174" s="68"/>
      <c r="EUR174" s="69"/>
      <c r="EUS174" s="70"/>
      <c r="EUT174" s="67"/>
      <c r="EUU174" s="68"/>
      <c r="EUV174" s="69"/>
      <c r="EUW174" s="70"/>
      <c r="EUX174" s="67"/>
      <c r="EUY174" s="68"/>
      <c r="EUZ174" s="69"/>
      <c r="EVA174" s="70"/>
      <c r="EVB174" s="67"/>
      <c r="EVC174" s="68"/>
      <c r="EVD174" s="69"/>
      <c r="EVE174" s="70"/>
      <c r="EVF174" s="67"/>
      <c r="EVG174" s="68"/>
      <c r="EVH174" s="69"/>
      <c r="EVI174" s="70"/>
      <c r="EVJ174" s="67"/>
      <c r="EVK174" s="68"/>
      <c r="EVL174" s="69"/>
      <c r="EVM174" s="70"/>
      <c r="EVN174" s="67"/>
      <c r="EVO174" s="68"/>
      <c r="EVP174" s="69"/>
      <c r="EVQ174" s="70"/>
      <c r="EVR174" s="67"/>
      <c r="EVS174" s="68"/>
      <c r="EVT174" s="69"/>
      <c r="EVU174" s="70"/>
      <c r="EVV174" s="67"/>
      <c r="EVW174" s="68"/>
      <c r="EVX174" s="69"/>
      <c r="EVY174" s="70"/>
      <c r="EVZ174" s="67"/>
      <c r="EWA174" s="68"/>
      <c r="EWB174" s="69"/>
      <c r="EWC174" s="70"/>
      <c r="EWD174" s="67"/>
      <c r="EWE174" s="68"/>
      <c r="EWF174" s="69"/>
      <c r="EWG174" s="70"/>
      <c r="EWH174" s="67"/>
      <c r="EWI174" s="68"/>
      <c r="EWJ174" s="69"/>
      <c r="EWK174" s="70"/>
      <c r="EWL174" s="67"/>
      <c r="EWM174" s="68"/>
      <c r="EWN174" s="69"/>
      <c r="EWO174" s="70"/>
      <c r="EWP174" s="67"/>
      <c r="EWQ174" s="68"/>
      <c r="EWR174" s="69"/>
      <c r="EWS174" s="70"/>
      <c r="EWT174" s="67"/>
      <c r="EWU174" s="68"/>
      <c r="EWV174" s="69"/>
      <c r="EWW174" s="70"/>
      <c r="EWX174" s="67"/>
      <c r="EWY174" s="68"/>
      <c r="EWZ174" s="69"/>
      <c r="EXA174" s="70"/>
      <c r="EXB174" s="67"/>
      <c r="EXC174" s="68"/>
      <c r="EXD174" s="69"/>
      <c r="EXE174" s="70"/>
      <c r="EXF174" s="67"/>
      <c r="EXG174" s="68"/>
      <c r="EXH174" s="69"/>
      <c r="EXI174" s="70"/>
      <c r="EXJ174" s="67"/>
      <c r="EXK174" s="68"/>
      <c r="EXL174" s="69"/>
      <c r="EXM174" s="70"/>
      <c r="EXN174" s="67"/>
      <c r="EXO174" s="68"/>
      <c r="EXP174" s="69"/>
      <c r="EXQ174" s="70"/>
      <c r="EXR174" s="67"/>
      <c r="EXS174" s="68"/>
      <c r="EXT174" s="69"/>
      <c r="EXU174" s="70"/>
      <c r="EXV174" s="67"/>
      <c r="EXW174" s="68"/>
      <c r="EXX174" s="69"/>
      <c r="EXY174" s="70"/>
      <c r="EXZ174" s="67"/>
      <c r="EYA174" s="68"/>
      <c r="EYB174" s="69"/>
      <c r="EYC174" s="70"/>
      <c r="EYD174" s="67"/>
      <c r="EYE174" s="68"/>
      <c r="EYF174" s="69"/>
      <c r="EYG174" s="70"/>
      <c r="EYH174" s="67"/>
      <c r="EYI174" s="68"/>
      <c r="EYJ174" s="69"/>
      <c r="EYK174" s="70"/>
      <c r="EYL174" s="67"/>
      <c r="EYM174" s="68"/>
      <c r="EYN174" s="69"/>
      <c r="EYO174" s="70"/>
      <c r="EYP174" s="67"/>
      <c r="EYQ174" s="68"/>
      <c r="EYR174" s="69"/>
      <c r="EYS174" s="70"/>
      <c r="EYT174" s="67"/>
      <c r="EYU174" s="68"/>
      <c r="EYV174" s="69"/>
      <c r="EYW174" s="70"/>
      <c r="EYX174" s="67"/>
      <c r="EYY174" s="68"/>
      <c r="EYZ174" s="69"/>
      <c r="EZA174" s="70"/>
      <c r="EZB174" s="67"/>
      <c r="EZC174" s="68"/>
      <c r="EZD174" s="69"/>
      <c r="EZE174" s="70"/>
      <c r="EZF174" s="67"/>
      <c r="EZG174" s="68"/>
      <c r="EZH174" s="69"/>
      <c r="EZI174" s="70"/>
      <c r="EZJ174" s="67"/>
      <c r="EZK174" s="68"/>
      <c r="EZL174" s="69"/>
      <c r="EZM174" s="70"/>
      <c r="EZN174" s="67"/>
      <c r="EZO174" s="68"/>
      <c r="EZP174" s="69"/>
      <c r="EZQ174" s="70"/>
      <c r="EZR174" s="67"/>
      <c r="EZS174" s="68"/>
      <c r="EZT174" s="69"/>
      <c r="EZU174" s="70"/>
      <c r="EZV174" s="67"/>
      <c r="EZW174" s="68"/>
      <c r="EZX174" s="69"/>
      <c r="EZY174" s="70"/>
      <c r="EZZ174" s="67"/>
      <c r="FAA174" s="68"/>
      <c r="FAB174" s="69"/>
      <c r="FAC174" s="70"/>
      <c r="FAD174" s="67"/>
      <c r="FAE174" s="68"/>
      <c r="FAF174" s="69"/>
      <c r="FAG174" s="70"/>
      <c r="FAH174" s="67"/>
      <c r="FAI174" s="68"/>
      <c r="FAJ174" s="69"/>
      <c r="FAK174" s="70"/>
      <c r="FAL174" s="67"/>
      <c r="FAM174" s="68"/>
      <c r="FAN174" s="69"/>
      <c r="FAO174" s="70"/>
      <c r="FAP174" s="67"/>
      <c r="FAQ174" s="68"/>
      <c r="FAR174" s="69"/>
      <c r="FAS174" s="70"/>
      <c r="FAT174" s="67"/>
      <c r="FAU174" s="68"/>
      <c r="FAV174" s="69"/>
      <c r="FAW174" s="70"/>
      <c r="FAX174" s="67"/>
      <c r="FAY174" s="68"/>
      <c r="FAZ174" s="69"/>
      <c r="FBA174" s="70"/>
      <c r="FBB174" s="67"/>
      <c r="FBC174" s="68"/>
      <c r="FBD174" s="69"/>
      <c r="FBE174" s="70"/>
      <c r="FBF174" s="67"/>
      <c r="FBG174" s="68"/>
      <c r="FBH174" s="69"/>
      <c r="FBI174" s="70"/>
      <c r="FBJ174" s="67"/>
      <c r="FBK174" s="68"/>
      <c r="FBL174" s="69"/>
      <c r="FBM174" s="70"/>
      <c r="FBN174" s="67"/>
      <c r="FBO174" s="68"/>
      <c r="FBP174" s="69"/>
      <c r="FBQ174" s="70"/>
      <c r="FBR174" s="67"/>
      <c r="FBS174" s="68"/>
      <c r="FBT174" s="69"/>
      <c r="FBU174" s="70"/>
      <c r="FBV174" s="67"/>
      <c r="FBW174" s="68"/>
      <c r="FBX174" s="69"/>
      <c r="FBY174" s="70"/>
      <c r="FBZ174" s="67"/>
      <c r="FCA174" s="68"/>
      <c r="FCB174" s="69"/>
      <c r="FCC174" s="70"/>
      <c r="FCD174" s="67"/>
      <c r="FCE174" s="68"/>
      <c r="FCF174" s="69"/>
      <c r="FCG174" s="70"/>
      <c r="FCH174" s="67"/>
      <c r="FCI174" s="68"/>
      <c r="FCJ174" s="69"/>
      <c r="FCK174" s="70"/>
      <c r="FCL174" s="67"/>
      <c r="FCM174" s="68"/>
      <c r="FCN174" s="69"/>
      <c r="FCO174" s="70"/>
      <c r="FCP174" s="67"/>
      <c r="FCQ174" s="68"/>
      <c r="FCR174" s="69"/>
      <c r="FCS174" s="70"/>
      <c r="FCT174" s="67"/>
      <c r="FCU174" s="68"/>
      <c r="FCV174" s="69"/>
      <c r="FCW174" s="70"/>
      <c r="FCX174" s="67"/>
      <c r="FCY174" s="68"/>
      <c r="FCZ174" s="69"/>
      <c r="FDA174" s="70"/>
      <c r="FDB174" s="67"/>
      <c r="FDC174" s="68"/>
      <c r="FDD174" s="69"/>
      <c r="FDE174" s="70"/>
      <c r="FDF174" s="67"/>
      <c r="FDG174" s="68"/>
      <c r="FDH174" s="69"/>
      <c r="FDI174" s="70"/>
      <c r="FDJ174" s="67"/>
      <c r="FDK174" s="68"/>
      <c r="FDL174" s="69"/>
      <c r="FDM174" s="70"/>
      <c r="FDN174" s="67"/>
      <c r="FDO174" s="68"/>
      <c r="FDP174" s="69"/>
      <c r="FDQ174" s="70"/>
      <c r="FDR174" s="67"/>
      <c r="FDS174" s="68"/>
      <c r="FDT174" s="69"/>
      <c r="FDU174" s="70"/>
      <c r="FDV174" s="67"/>
      <c r="FDW174" s="68"/>
      <c r="FDX174" s="69"/>
      <c r="FDY174" s="70"/>
      <c r="FDZ174" s="67"/>
      <c r="FEA174" s="68"/>
      <c r="FEB174" s="69"/>
      <c r="FEC174" s="70"/>
      <c r="FED174" s="67"/>
      <c r="FEE174" s="68"/>
      <c r="FEF174" s="69"/>
      <c r="FEG174" s="70"/>
      <c r="FEH174" s="67"/>
      <c r="FEI174" s="68"/>
      <c r="FEJ174" s="69"/>
      <c r="FEK174" s="70"/>
      <c r="FEL174" s="67"/>
      <c r="FEM174" s="68"/>
      <c r="FEN174" s="69"/>
      <c r="FEO174" s="70"/>
      <c r="FEP174" s="67"/>
      <c r="FEQ174" s="68"/>
      <c r="FER174" s="69"/>
      <c r="FES174" s="70"/>
      <c r="FET174" s="67"/>
      <c r="FEU174" s="68"/>
      <c r="FEV174" s="69"/>
      <c r="FEW174" s="70"/>
      <c r="FEX174" s="67"/>
      <c r="FEY174" s="68"/>
      <c r="FEZ174" s="69"/>
      <c r="FFA174" s="70"/>
      <c r="FFB174" s="67"/>
      <c r="FFC174" s="68"/>
      <c r="FFD174" s="69"/>
      <c r="FFE174" s="70"/>
      <c r="FFF174" s="67"/>
      <c r="FFG174" s="68"/>
      <c r="FFH174" s="69"/>
      <c r="FFI174" s="70"/>
      <c r="FFJ174" s="67"/>
      <c r="FFK174" s="68"/>
      <c r="FFL174" s="69"/>
      <c r="FFM174" s="70"/>
      <c r="FFN174" s="67"/>
      <c r="FFO174" s="68"/>
      <c r="FFP174" s="69"/>
      <c r="FFQ174" s="70"/>
      <c r="FFR174" s="67"/>
      <c r="FFS174" s="68"/>
      <c r="FFT174" s="69"/>
      <c r="FFU174" s="70"/>
      <c r="FFV174" s="67"/>
      <c r="FFW174" s="68"/>
      <c r="FFX174" s="69"/>
      <c r="FFY174" s="70"/>
      <c r="FFZ174" s="67"/>
      <c r="FGA174" s="68"/>
      <c r="FGB174" s="69"/>
      <c r="FGC174" s="70"/>
      <c r="FGD174" s="67"/>
      <c r="FGE174" s="68"/>
      <c r="FGF174" s="69"/>
      <c r="FGG174" s="70"/>
      <c r="FGH174" s="67"/>
      <c r="FGI174" s="68"/>
      <c r="FGJ174" s="69"/>
      <c r="FGK174" s="70"/>
      <c r="FGL174" s="67"/>
      <c r="FGM174" s="68"/>
      <c r="FGN174" s="69"/>
      <c r="FGO174" s="70"/>
      <c r="FGP174" s="67"/>
      <c r="FGQ174" s="68"/>
      <c r="FGR174" s="69"/>
      <c r="FGS174" s="70"/>
      <c r="FGT174" s="67"/>
      <c r="FGU174" s="68"/>
      <c r="FGV174" s="69"/>
      <c r="FGW174" s="70"/>
      <c r="FGX174" s="67"/>
      <c r="FGY174" s="68"/>
      <c r="FGZ174" s="69"/>
      <c r="FHA174" s="70"/>
      <c r="FHB174" s="67"/>
      <c r="FHC174" s="68"/>
      <c r="FHD174" s="69"/>
      <c r="FHE174" s="70"/>
      <c r="FHF174" s="67"/>
      <c r="FHG174" s="68"/>
      <c r="FHH174" s="69"/>
      <c r="FHI174" s="70"/>
      <c r="FHJ174" s="67"/>
      <c r="FHK174" s="68"/>
      <c r="FHL174" s="69"/>
      <c r="FHM174" s="70"/>
      <c r="FHN174" s="67"/>
      <c r="FHO174" s="68"/>
      <c r="FHP174" s="69"/>
      <c r="FHQ174" s="70"/>
      <c r="FHR174" s="67"/>
      <c r="FHS174" s="68"/>
      <c r="FHT174" s="69"/>
      <c r="FHU174" s="70"/>
      <c r="FHV174" s="67"/>
      <c r="FHW174" s="68"/>
      <c r="FHX174" s="69"/>
      <c r="FHY174" s="70"/>
      <c r="FHZ174" s="67"/>
      <c r="FIA174" s="68"/>
      <c r="FIB174" s="69"/>
      <c r="FIC174" s="70"/>
      <c r="FID174" s="67"/>
      <c r="FIE174" s="68"/>
      <c r="FIF174" s="69"/>
      <c r="FIG174" s="70"/>
      <c r="FIH174" s="67"/>
      <c r="FII174" s="68"/>
      <c r="FIJ174" s="69"/>
      <c r="FIK174" s="70"/>
      <c r="FIL174" s="67"/>
      <c r="FIM174" s="68"/>
      <c r="FIN174" s="69"/>
      <c r="FIO174" s="70"/>
      <c r="FIP174" s="67"/>
      <c r="FIQ174" s="68"/>
      <c r="FIR174" s="69"/>
      <c r="FIS174" s="70"/>
      <c r="FIT174" s="67"/>
      <c r="FIU174" s="68"/>
      <c r="FIV174" s="69"/>
      <c r="FIW174" s="70"/>
      <c r="FIX174" s="67"/>
      <c r="FIY174" s="68"/>
      <c r="FIZ174" s="69"/>
      <c r="FJA174" s="70"/>
      <c r="FJB174" s="67"/>
      <c r="FJC174" s="68"/>
      <c r="FJD174" s="69"/>
      <c r="FJE174" s="70"/>
      <c r="FJF174" s="67"/>
      <c r="FJG174" s="68"/>
      <c r="FJH174" s="69"/>
      <c r="FJI174" s="70"/>
      <c r="FJJ174" s="67"/>
      <c r="FJK174" s="68"/>
      <c r="FJL174" s="69"/>
      <c r="FJM174" s="70"/>
      <c r="FJN174" s="67"/>
      <c r="FJO174" s="68"/>
      <c r="FJP174" s="69"/>
      <c r="FJQ174" s="70"/>
      <c r="FJR174" s="67"/>
      <c r="FJS174" s="68"/>
      <c r="FJT174" s="69"/>
      <c r="FJU174" s="70"/>
      <c r="FJV174" s="67"/>
      <c r="FJW174" s="68"/>
      <c r="FJX174" s="69"/>
      <c r="FJY174" s="70"/>
      <c r="FJZ174" s="67"/>
      <c r="FKA174" s="68"/>
      <c r="FKB174" s="69"/>
      <c r="FKC174" s="70"/>
      <c r="FKD174" s="67"/>
      <c r="FKE174" s="68"/>
      <c r="FKF174" s="69"/>
      <c r="FKG174" s="70"/>
      <c r="FKH174" s="67"/>
      <c r="FKI174" s="68"/>
      <c r="FKJ174" s="69"/>
      <c r="FKK174" s="70"/>
      <c r="FKL174" s="67"/>
      <c r="FKM174" s="68"/>
      <c r="FKN174" s="69"/>
      <c r="FKO174" s="70"/>
      <c r="FKP174" s="67"/>
      <c r="FKQ174" s="68"/>
      <c r="FKR174" s="69"/>
      <c r="FKS174" s="70"/>
      <c r="FKT174" s="67"/>
      <c r="FKU174" s="68"/>
      <c r="FKV174" s="69"/>
      <c r="FKW174" s="70"/>
      <c r="FKX174" s="67"/>
      <c r="FKY174" s="68"/>
      <c r="FKZ174" s="69"/>
      <c r="FLA174" s="70"/>
      <c r="FLB174" s="67"/>
      <c r="FLC174" s="68"/>
      <c r="FLD174" s="69"/>
      <c r="FLE174" s="70"/>
      <c r="FLF174" s="67"/>
      <c r="FLG174" s="68"/>
      <c r="FLH174" s="69"/>
      <c r="FLI174" s="70"/>
      <c r="FLJ174" s="67"/>
      <c r="FLK174" s="68"/>
      <c r="FLL174" s="69"/>
      <c r="FLM174" s="70"/>
      <c r="FLN174" s="67"/>
      <c r="FLO174" s="68"/>
      <c r="FLP174" s="69"/>
      <c r="FLQ174" s="70"/>
      <c r="FLR174" s="67"/>
      <c r="FLS174" s="68"/>
      <c r="FLT174" s="69"/>
      <c r="FLU174" s="70"/>
      <c r="FLV174" s="67"/>
      <c r="FLW174" s="68"/>
      <c r="FLX174" s="69"/>
      <c r="FLY174" s="70"/>
      <c r="FLZ174" s="67"/>
      <c r="FMA174" s="68"/>
      <c r="FMB174" s="69"/>
      <c r="FMC174" s="70"/>
      <c r="FMD174" s="67"/>
      <c r="FME174" s="68"/>
      <c r="FMF174" s="69"/>
      <c r="FMG174" s="70"/>
      <c r="FMH174" s="67"/>
      <c r="FMI174" s="68"/>
      <c r="FMJ174" s="69"/>
      <c r="FMK174" s="70"/>
      <c r="FML174" s="67"/>
      <c r="FMM174" s="68"/>
      <c r="FMN174" s="69"/>
      <c r="FMO174" s="70"/>
      <c r="FMP174" s="67"/>
      <c r="FMQ174" s="68"/>
      <c r="FMR174" s="69"/>
      <c r="FMS174" s="70"/>
      <c r="FMT174" s="67"/>
      <c r="FMU174" s="68"/>
      <c r="FMV174" s="69"/>
      <c r="FMW174" s="70"/>
      <c r="FMX174" s="67"/>
      <c r="FMY174" s="68"/>
      <c r="FMZ174" s="69"/>
      <c r="FNA174" s="70"/>
      <c r="FNB174" s="67"/>
      <c r="FNC174" s="68"/>
      <c r="FND174" s="69"/>
      <c r="FNE174" s="70"/>
      <c r="FNF174" s="67"/>
      <c r="FNG174" s="68"/>
      <c r="FNH174" s="69"/>
      <c r="FNI174" s="70"/>
      <c r="FNJ174" s="67"/>
      <c r="FNK174" s="68"/>
      <c r="FNL174" s="69"/>
      <c r="FNM174" s="70"/>
      <c r="FNN174" s="67"/>
      <c r="FNO174" s="68"/>
      <c r="FNP174" s="69"/>
      <c r="FNQ174" s="70"/>
      <c r="FNR174" s="67"/>
      <c r="FNS174" s="68"/>
      <c r="FNT174" s="69"/>
      <c r="FNU174" s="70"/>
      <c r="FNV174" s="67"/>
      <c r="FNW174" s="68"/>
      <c r="FNX174" s="69"/>
      <c r="FNY174" s="70"/>
      <c r="FNZ174" s="67"/>
      <c r="FOA174" s="68"/>
      <c r="FOB174" s="69"/>
      <c r="FOC174" s="70"/>
      <c r="FOD174" s="67"/>
      <c r="FOE174" s="68"/>
      <c r="FOF174" s="69"/>
      <c r="FOG174" s="70"/>
      <c r="FOH174" s="67"/>
      <c r="FOI174" s="68"/>
      <c r="FOJ174" s="69"/>
      <c r="FOK174" s="70"/>
      <c r="FOL174" s="67"/>
      <c r="FOM174" s="68"/>
      <c r="FON174" s="69"/>
      <c r="FOO174" s="70"/>
      <c r="FOP174" s="67"/>
      <c r="FOQ174" s="68"/>
      <c r="FOR174" s="69"/>
      <c r="FOS174" s="70"/>
      <c r="FOT174" s="67"/>
      <c r="FOU174" s="68"/>
      <c r="FOV174" s="69"/>
      <c r="FOW174" s="70"/>
      <c r="FOX174" s="67"/>
      <c r="FOY174" s="68"/>
      <c r="FOZ174" s="69"/>
      <c r="FPA174" s="70"/>
      <c r="FPB174" s="67"/>
      <c r="FPC174" s="68"/>
      <c r="FPD174" s="69"/>
      <c r="FPE174" s="70"/>
      <c r="FPF174" s="67"/>
      <c r="FPG174" s="68"/>
      <c r="FPH174" s="69"/>
      <c r="FPI174" s="70"/>
      <c r="FPJ174" s="67"/>
      <c r="FPK174" s="68"/>
      <c r="FPL174" s="69"/>
      <c r="FPM174" s="70"/>
      <c r="FPN174" s="67"/>
      <c r="FPO174" s="68"/>
      <c r="FPP174" s="69"/>
      <c r="FPQ174" s="70"/>
      <c r="FPR174" s="67"/>
      <c r="FPS174" s="68"/>
      <c r="FPT174" s="69"/>
      <c r="FPU174" s="70"/>
      <c r="FPV174" s="67"/>
      <c r="FPW174" s="68"/>
      <c r="FPX174" s="69"/>
      <c r="FPY174" s="70"/>
      <c r="FPZ174" s="67"/>
      <c r="FQA174" s="68"/>
      <c r="FQB174" s="69"/>
      <c r="FQC174" s="70"/>
      <c r="FQD174" s="67"/>
      <c r="FQE174" s="68"/>
      <c r="FQF174" s="69"/>
      <c r="FQG174" s="70"/>
      <c r="FQH174" s="67"/>
      <c r="FQI174" s="68"/>
      <c r="FQJ174" s="69"/>
      <c r="FQK174" s="70"/>
      <c r="FQL174" s="67"/>
      <c r="FQM174" s="68"/>
      <c r="FQN174" s="69"/>
      <c r="FQO174" s="70"/>
      <c r="FQP174" s="67"/>
      <c r="FQQ174" s="68"/>
      <c r="FQR174" s="69"/>
      <c r="FQS174" s="70"/>
      <c r="FQT174" s="67"/>
      <c r="FQU174" s="68"/>
      <c r="FQV174" s="69"/>
      <c r="FQW174" s="70"/>
      <c r="FQX174" s="67"/>
      <c r="FQY174" s="68"/>
      <c r="FQZ174" s="69"/>
      <c r="FRA174" s="70"/>
      <c r="FRB174" s="67"/>
      <c r="FRC174" s="68"/>
      <c r="FRD174" s="69"/>
      <c r="FRE174" s="70"/>
      <c r="FRF174" s="67"/>
      <c r="FRG174" s="68"/>
      <c r="FRH174" s="69"/>
      <c r="FRI174" s="70"/>
      <c r="FRJ174" s="67"/>
      <c r="FRK174" s="68"/>
      <c r="FRL174" s="69"/>
      <c r="FRM174" s="70"/>
      <c r="FRN174" s="67"/>
      <c r="FRO174" s="68"/>
      <c r="FRP174" s="69"/>
      <c r="FRQ174" s="70"/>
      <c r="FRR174" s="67"/>
      <c r="FRS174" s="68"/>
      <c r="FRT174" s="69"/>
      <c r="FRU174" s="70"/>
      <c r="FRV174" s="67"/>
      <c r="FRW174" s="68"/>
      <c r="FRX174" s="69"/>
      <c r="FRY174" s="70"/>
      <c r="FRZ174" s="67"/>
      <c r="FSA174" s="68"/>
      <c r="FSB174" s="69"/>
      <c r="FSC174" s="70"/>
      <c r="FSD174" s="67"/>
      <c r="FSE174" s="68"/>
      <c r="FSF174" s="69"/>
      <c r="FSG174" s="70"/>
      <c r="FSH174" s="67"/>
      <c r="FSI174" s="68"/>
      <c r="FSJ174" s="69"/>
      <c r="FSK174" s="70"/>
      <c r="FSL174" s="67"/>
      <c r="FSM174" s="68"/>
      <c r="FSN174" s="69"/>
      <c r="FSO174" s="70"/>
      <c r="FSP174" s="67"/>
      <c r="FSQ174" s="68"/>
      <c r="FSR174" s="69"/>
      <c r="FSS174" s="70"/>
      <c r="FST174" s="67"/>
      <c r="FSU174" s="68"/>
      <c r="FSV174" s="69"/>
      <c r="FSW174" s="70"/>
      <c r="FSX174" s="67"/>
      <c r="FSY174" s="68"/>
      <c r="FSZ174" s="69"/>
      <c r="FTA174" s="70"/>
      <c r="FTB174" s="67"/>
      <c r="FTC174" s="68"/>
      <c r="FTD174" s="69"/>
      <c r="FTE174" s="70"/>
      <c r="FTF174" s="67"/>
      <c r="FTG174" s="68"/>
      <c r="FTH174" s="69"/>
      <c r="FTI174" s="70"/>
      <c r="FTJ174" s="67"/>
      <c r="FTK174" s="68"/>
      <c r="FTL174" s="69"/>
      <c r="FTM174" s="70"/>
      <c r="FTN174" s="67"/>
      <c r="FTO174" s="68"/>
      <c r="FTP174" s="69"/>
      <c r="FTQ174" s="70"/>
      <c r="FTR174" s="67"/>
      <c r="FTS174" s="68"/>
      <c r="FTT174" s="69"/>
      <c r="FTU174" s="70"/>
      <c r="FTV174" s="67"/>
      <c r="FTW174" s="68"/>
      <c r="FTX174" s="69"/>
      <c r="FTY174" s="70"/>
      <c r="FTZ174" s="67"/>
      <c r="FUA174" s="68"/>
      <c r="FUB174" s="69"/>
      <c r="FUC174" s="70"/>
      <c r="FUD174" s="67"/>
      <c r="FUE174" s="68"/>
      <c r="FUF174" s="69"/>
      <c r="FUG174" s="70"/>
      <c r="FUH174" s="67"/>
      <c r="FUI174" s="68"/>
      <c r="FUJ174" s="69"/>
      <c r="FUK174" s="70"/>
      <c r="FUL174" s="67"/>
      <c r="FUM174" s="68"/>
      <c r="FUN174" s="69"/>
      <c r="FUO174" s="70"/>
      <c r="FUP174" s="67"/>
      <c r="FUQ174" s="68"/>
      <c r="FUR174" s="69"/>
      <c r="FUS174" s="70"/>
      <c r="FUT174" s="67"/>
      <c r="FUU174" s="68"/>
      <c r="FUV174" s="69"/>
      <c r="FUW174" s="70"/>
      <c r="FUX174" s="67"/>
      <c r="FUY174" s="68"/>
      <c r="FUZ174" s="69"/>
      <c r="FVA174" s="70"/>
      <c r="FVB174" s="67"/>
      <c r="FVC174" s="68"/>
      <c r="FVD174" s="69"/>
      <c r="FVE174" s="70"/>
      <c r="FVF174" s="67"/>
      <c r="FVG174" s="68"/>
      <c r="FVH174" s="69"/>
      <c r="FVI174" s="70"/>
      <c r="FVJ174" s="67"/>
      <c r="FVK174" s="68"/>
      <c r="FVL174" s="69"/>
      <c r="FVM174" s="70"/>
      <c r="FVN174" s="67"/>
      <c r="FVO174" s="68"/>
      <c r="FVP174" s="69"/>
      <c r="FVQ174" s="70"/>
      <c r="FVR174" s="67"/>
      <c r="FVS174" s="68"/>
      <c r="FVT174" s="69"/>
      <c r="FVU174" s="70"/>
      <c r="FVV174" s="67"/>
      <c r="FVW174" s="68"/>
      <c r="FVX174" s="69"/>
      <c r="FVY174" s="70"/>
      <c r="FVZ174" s="67"/>
      <c r="FWA174" s="68"/>
      <c r="FWB174" s="69"/>
      <c r="FWC174" s="70"/>
      <c r="FWD174" s="67"/>
      <c r="FWE174" s="68"/>
      <c r="FWF174" s="69"/>
      <c r="FWG174" s="70"/>
      <c r="FWH174" s="67"/>
      <c r="FWI174" s="68"/>
      <c r="FWJ174" s="69"/>
      <c r="FWK174" s="70"/>
      <c r="FWL174" s="67"/>
      <c r="FWM174" s="68"/>
      <c r="FWN174" s="69"/>
      <c r="FWO174" s="70"/>
      <c r="FWP174" s="67"/>
      <c r="FWQ174" s="68"/>
      <c r="FWR174" s="69"/>
      <c r="FWS174" s="70"/>
      <c r="FWT174" s="67"/>
      <c r="FWU174" s="68"/>
      <c r="FWV174" s="69"/>
      <c r="FWW174" s="70"/>
      <c r="FWX174" s="67"/>
      <c r="FWY174" s="68"/>
      <c r="FWZ174" s="69"/>
      <c r="FXA174" s="70"/>
      <c r="FXB174" s="67"/>
      <c r="FXC174" s="68"/>
      <c r="FXD174" s="69"/>
      <c r="FXE174" s="70"/>
      <c r="FXF174" s="67"/>
      <c r="FXG174" s="68"/>
      <c r="FXH174" s="69"/>
      <c r="FXI174" s="70"/>
      <c r="FXJ174" s="67"/>
      <c r="FXK174" s="68"/>
      <c r="FXL174" s="69"/>
      <c r="FXM174" s="70"/>
      <c r="FXN174" s="67"/>
      <c r="FXO174" s="68"/>
      <c r="FXP174" s="69"/>
      <c r="FXQ174" s="70"/>
      <c r="FXR174" s="67"/>
      <c r="FXS174" s="68"/>
      <c r="FXT174" s="69"/>
      <c r="FXU174" s="70"/>
      <c r="FXV174" s="67"/>
      <c r="FXW174" s="68"/>
      <c r="FXX174" s="69"/>
      <c r="FXY174" s="70"/>
      <c r="FXZ174" s="67"/>
      <c r="FYA174" s="68"/>
      <c r="FYB174" s="69"/>
      <c r="FYC174" s="70"/>
      <c r="FYD174" s="67"/>
      <c r="FYE174" s="68"/>
      <c r="FYF174" s="69"/>
      <c r="FYG174" s="70"/>
      <c r="FYH174" s="67"/>
      <c r="FYI174" s="68"/>
      <c r="FYJ174" s="69"/>
      <c r="FYK174" s="70"/>
      <c r="FYL174" s="67"/>
      <c r="FYM174" s="68"/>
      <c r="FYN174" s="69"/>
      <c r="FYO174" s="70"/>
      <c r="FYP174" s="67"/>
      <c r="FYQ174" s="68"/>
      <c r="FYR174" s="69"/>
      <c r="FYS174" s="70"/>
      <c r="FYT174" s="67"/>
      <c r="FYU174" s="68"/>
      <c r="FYV174" s="69"/>
      <c r="FYW174" s="70"/>
      <c r="FYX174" s="67"/>
      <c r="FYY174" s="68"/>
      <c r="FYZ174" s="69"/>
      <c r="FZA174" s="70"/>
      <c r="FZB174" s="67"/>
      <c r="FZC174" s="68"/>
      <c r="FZD174" s="69"/>
      <c r="FZE174" s="70"/>
      <c r="FZF174" s="67"/>
      <c r="FZG174" s="68"/>
      <c r="FZH174" s="69"/>
      <c r="FZI174" s="70"/>
      <c r="FZJ174" s="67"/>
      <c r="FZK174" s="68"/>
      <c r="FZL174" s="69"/>
      <c r="FZM174" s="70"/>
      <c r="FZN174" s="67"/>
      <c r="FZO174" s="68"/>
      <c r="FZP174" s="69"/>
      <c r="FZQ174" s="70"/>
      <c r="FZR174" s="67"/>
      <c r="FZS174" s="68"/>
      <c r="FZT174" s="69"/>
      <c r="FZU174" s="70"/>
      <c r="FZV174" s="67"/>
      <c r="FZW174" s="68"/>
      <c r="FZX174" s="69"/>
      <c r="FZY174" s="70"/>
      <c r="FZZ174" s="67"/>
      <c r="GAA174" s="68"/>
      <c r="GAB174" s="69"/>
      <c r="GAC174" s="70"/>
      <c r="GAD174" s="67"/>
      <c r="GAE174" s="68"/>
      <c r="GAF174" s="69"/>
      <c r="GAG174" s="70"/>
      <c r="GAH174" s="67"/>
      <c r="GAI174" s="68"/>
      <c r="GAJ174" s="69"/>
      <c r="GAK174" s="70"/>
      <c r="GAL174" s="67"/>
      <c r="GAM174" s="68"/>
      <c r="GAN174" s="69"/>
      <c r="GAO174" s="70"/>
      <c r="GAP174" s="67"/>
      <c r="GAQ174" s="68"/>
      <c r="GAR174" s="69"/>
      <c r="GAS174" s="70"/>
      <c r="GAT174" s="67"/>
      <c r="GAU174" s="68"/>
      <c r="GAV174" s="69"/>
      <c r="GAW174" s="70"/>
      <c r="GAX174" s="67"/>
      <c r="GAY174" s="68"/>
      <c r="GAZ174" s="69"/>
      <c r="GBA174" s="70"/>
      <c r="GBB174" s="67"/>
      <c r="GBC174" s="68"/>
      <c r="GBD174" s="69"/>
      <c r="GBE174" s="70"/>
      <c r="GBF174" s="67"/>
      <c r="GBG174" s="68"/>
      <c r="GBH174" s="69"/>
      <c r="GBI174" s="70"/>
      <c r="GBJ174" s="67"/>
      <c r="GBK174" s="68"/>
      <c r="GBL174" s="69"/>
      <c r="GBM174" s="70"/>
      <c r="GBN174" s="67"/>
      <c r="GBO174" s="68"/>
      <c r="GBP174" s="69"/>
      <c r="GBQ174" s="70"/>
      <c r="GBR174" s="67"/>
      <c r="GBS174" s="68"/>
      <c r="GBT174" s="69"/>
      <c r="GBU174" s="70"/>
      <c r="GBV174" s="67"/>
      <c r="GBW174" s="68"/>
      <c r="GBX174" s="69"/>
      <c r="GBY174" s="70"/>
      <c r="GBZ174" s="67"/>
      <c r="GCA174" s="68"/>
      <c r="GCB174" s="69"/>
      <c r="GCC174" s="70"/>
      <c r="GCD174" s="67"/>
      <c r="GCE174" s="68"/>
      <c r="GCF174" s="69"/>
      <c r="GCG174" s="70"/>
      <c r="GCH174" s="67"/>
      <c r="GCI174" s="68"/>
      <c r="GCJ174" s="69"/>
      <c r="GCK174" s="70"/>
      <c r="GCL174" s="67"/>
      <c r="GCM174" s="68"/>
      <c r="GCN174" s="69"/>
      <c r="GCO174" s="70"/>
      <c r="GCP174" s="67"/>
      <c r="GCQ174" s="68"/>
      <c r="GCR174" s="69"/>
      <c r="GCS174" s="70"/>
      <c r="GCT174" s="67"/>
      <c r="GCU174" s="68"/>
      <c r="GCV174" s="69"/>
      <c r="GCW174" s="70"/>
      <c r="GCX174" s="67"/>
      <c r="GCY174" s="68"/>
      <c r="GCZ174" s="69"/>
      <c r="GDA174" s="70"/>
      <c r="GDB174" s="67"/>
      <c r="GDC174" s="68"/>
      <c r="GDD174" s="69"/>
      <c r="GDE174" s="70"/>
      <c r="GDF174" s="67"/>
      <c r="GDG174" s="68"/>
      <c r="GDH174" s="69"/>
      <c r="GDI174" s="70"/>
      <c r="GDJ174" s="67"/>
      <c r="GDK174" s="68"/>
      <c r="GDL174" s="69"/>
      <c r="GDM174" s="70"/>
      <c r="GDN174" s="67"/>
      <c r="GDO174" s="68"/>
      <c r="GDP174" s="69"/>
      <c r="GDQ174" s="70"/>
      <c r="GDR174" s="67"/>
      <c r="GDS174" s="68"/>
      <c r="GDT174" s="69"/>
      <c r="GDU174" s="70"/>
      <c r="GDV174" s="67"/>
      <c r="GDW174" s="68"/>
      <c r="GDX174" s="69"/>
      <c r="GDY174" s="70"/>
      <c r="GDZ174" s="67"/>
      <c r="GEA174" s="68"/>
      <c r="GEB174" s="69"/>
      <c r="GEC174" s="70"/>
      <c r="GED174" s="67"/>
      <c r="GEE174" s="68"/>
      <c r="GEF174" s="69"/>
      <c r="GEG174" s="70"/>
      <c r="GEH174" s="67"/>
      <c r="GEI174" s="68"/>
      <c r="GEJ174" s="69"/>
      <c r="GEK174" s="70"/>
      <c r="GEL174" s="67"/>
      <c r="GEM174" s="68"/>
      <c r="GEN174" s="69"/>
      <c r="GEO174" s="70"/>
      <c r="GEP174" s="67"/>
      <c r="GEQ174" s="68"/>
      <c r="GER174" s="69"/>
      <c r="GES174" s="70"/>
      <c r="GET174" s="67"/>
      <c r="GEU174" s="68"/>
      <c r="GEV174" s="69"/>
      <c r="GEW174" s="70"/>
      <c r="GEX174" s="67"/>
      <c r="GEY174" s="68"/>
      <c r="GEZ174" s="69"/>
      <c r="GFA174" s="70"/>
      <c r="GFB174" s="67"/>
      <c r="GFC174" s="68"/>
      <c r="GFD174" s="69"/>
      <c r="GFE174" s="70"/>
      <c r="GFF174" s="67"/>
      <c r="GFG174" s="68"/>
      <c r="GFH174" s="69"/>
      <c r="GFI174" s="70"/>
      <c r="GFJ174" s="67"/>
      <c r="GFK174" s="68"/>
      <c r="GFL174" s="69"/>
      <c r="GFM174" s="70"/>
      <c r="GFN174" s="67"/>
      <c r="GFO174" s="68"/>
      <c r="GFP174" s="69"/>
      <c r="GFQ174" s="70"/>
      <c r="GFR174" s="67"/>
      <c r="GFS174" s="68"/>
      <c r="GFT174" s="69"/>
      <c r="GFU174" s="70"/>
      <c r="GFV174" s="67"/>
      <c r="GFW174" s="68"/>
      <c r="GFX174" s="69"/>
      <c r="GFY174" s="70"/>
      <c r="GFZ174" s="67"/>
      <c r="GGA174" s="68"/>
      <c r="GGB174" s="69"/>
      <c r="GGC174" s="70"/>
      <c r="GGD174" s="67"/>
      <c r="GGE174" s="68"/>
      <c r="GGF174" s="69"/>
      <c r="GGG174" s="70"/>
      <c r="GGH174" s="67"/>
      <c r="GGI174" s="68"/>
      <c r="GGJ174" s="69"/>
      <c r="GGK174" s="70"/>
      <c r="GGL174" s="67"/>
      <c r="GGM174" s="68"/>
      <c r="GGN174" s="69"/>
      <c r="GGO174" s="70"/>
      <c r="GGP174" s="67"/>
      <c r="GGQ174" s="68"/>
      <c r="GGR174" s="69"/>
      <c r="GGS174" s="70"/>
      <c r="GGT174" s="67"/>
      <c r="GGU174" s="68"/>
      <c r="GGV174" s="69"/>
      <c r="GGW174" s="70"/>
      <c r="GGX174" s="67"/>
      <c r="GGY174" s="68"/>
      <c r="GGZ174" s="69"/>
      <c r="GHA174" s="70"/>
      <c r="GHB174" s="67"/>
      <c r="GHC174" s="68"/>
      <c r="GHD174" s="69"/>
      <c r="GHE174" s="70"/>
      <c r="GHF174" s="67"/>
      <c r="GHG174" s="68"/>
      <c r="GHH174" s="69"/>
      <c r="GHI174" s="70"/>
      <c r="GHJ174" s="67"/>
      <c r="GHK174" s="68"/>
      <c r="GHL174" s="69"/>
      <c r="GHM174" s="70"/>
      <c r="GHN174" s="67"/>
      <c r="GHO174" s="68"/>
      <c r="GHP174" s="69"/>
      <c r="GHQ174" s="70"/>
      <c r="GHR174" s="67"/>
      <c r="GHS174" s="68"/>
      <c r="GHT174" s="69"/>
      <c r="GHU174" s="70"/>
      <c r="GHV174" s="67"/>
      <c r="GHW174" s="68"/>
      <c r="GHX174" s="69"/>
      <c r="GHY174" s="70"/>
      <c r="GHZ174" s="67"/>
      <c r="GIA174" s="68"/>
      <c r="GIB174" s="69"/>
      <c r="GIC174" s="70"/>
      <c r="GID174" s="67"/>
      <c r="GIE174" s="68"/>
      <c r="GIF174" s="69"/>
      <c r="GIG174" s="70"/>
      <c r="GIH174" s="67"/>
      <c r="GII174" s="68"/>
      <c r="GIJ174" s="69"/>
      <c r="GIK174" s="70"/>
      <c r="GIL174" s="67"/>
      <c r="GIM174" s="68"/>
      <c r="GIN174" s="69"/>
      <c r="GIO174" s="70"/>
      <c r="GIP174" s="67"/>
      <c r="GIQ174" s="68"/>
      <c r="GIR174" s="69"/>
      <c r="GIS174" s="70"/>
      <c r="GIT174" s="67"/>
      <c r="GIU174" s="68"/>
      <c r="GIV174" s="69"/>
      <c r="GIW174" s="70"/>
      <c r="GIX174" s="67"/>
      <c r="GIY174" s="68"/>
      <c r="GIZ174" s="69"/>
      <c r="GJA174" s="70"/>
      <c r="GJB174" s="67"/>
      <c r="GJC174" s="68"/>
      <c r="GJD174" s="69"/>
      <c r="GJE174" s="70"/>
      <c r="GJF174" s="67"/>
      <c r="GJG174" s="68"/>
      <c r="GJH174" s="69"/>
      <c r="GJI174" s="70"/>
      <c r="GJJ174" s="67"/>
      <c r="GJK174" s="68"/>
      <c r="GJL174" s="69"/>
      <c r="GJM174" s="70"/>
      <c r="GJN174" s="67"/>
      <c r="GJO174" s="68"/>
      <c r="GJP174" s="69"/>
      <c r="GJQ174" s="70"/>
      <c r="GJR174" s="67"/>
      <c r="GJS174" s="68"/>
      <c r="GJT174" s="69"/>
      <c r="GJU174" s="70"/>
      <c r="GJV174" s="67"/>
      <c r="GJW174" s="68"/>
      <c r="GJX174" s="69"/>
      <c r="GJY174" s="70"/>
      <c r="GJZ174" s="67"/>
      <c r="GKA174" s="68"/>
      <c r="GKB174" s="69"/>
      <c r="GKC174" s="70"/>
      <c r="GKD174" s="67"/>
      <c r="GKE174" s="68"/>
      <c r="GKF174" s="69"/>
      <c r="GKG174" s="70"/>
      <c r="GKH174" s="67"/>
      <c r="GKI174" s="68"/>
      <c r="GKJ174" s="69"/>
      <c r="GKK174" s="70"/>
      <c r="GKL174" s="67"/>
      <c r="GKM174" s="68"/>
      <c r="GKN174" s="69"/>
      <c r="GKO174" s="70"/>
      <c r="GKP174" s="67"/>
      <c r="GKQ174" s="68"/>
      <c r="GKR174" s="69"/>
      <c r="GKS174" s="70"/>
      <c r="GKT174" s="67"/>
      <c r="GKU174" s="68"/>
      <c r="GKV174" s="69"/>
      <c r="GKW174" s="70"/>
      <c r="GKX174" s="67"/>
      <c r="GKY174" s="68"/>
      <c r="GKZ174" s="69"/>
      <c r="GLA174" s="70"/>
      <c r="GLB174" s="67"/>
      <c r="GLC174" s="68"/>
      <c r="GLD174" s="69"/>
      <c r="GLE174" s="70"/>
      <c r="GLF174" s="67"/>
      <c r="GLG174" s="68"/>
      <c r="GLH174" s="69"/>
      <c r="GLI174" s="70"/>
      <c r="GLJ174" s="67"/>
      <c r="GLK174" s="68"/>
      <c r="GLL174" s="69"/>
      <c r="GLM174" s="70"/>
      <c r="GLN174" s="67"/>
      <c r="GLO174" s="68"/>
      <c r="GLP174" s="69"/>
      <c r="GLQ174" s="70"/>
      <c r="GLR174" s="67"/>
      <c r="GLS174" s="68"/>
      <c r="GLT174" s="69"/>
      <c r="GLU174" s="70"/>
      <c r="GLV174" s="67"/>
      <c r="GLW174" s="68"/>
      <c r="GLX174" s="69"/>
      <c r="GLY174" s="70"/>
      <c r="GLZ174" s="67"/>
      <c r="GMA174" s="68"/>
      <c r="GMB174" s="69"/>
      <c r="GMC174" s="70"/>
      <c r="GMD174" s="67"/>
      <c r="GME174" s="68"/>
      <c r="GMF174" s="69"/>
      <c r="GMG174" s="70"/>
      <c r="GMH174" s="67"/>
      <c r="GMI174" s="68"/>
      <c r="GMJ174" s="69"/>
      <c r="GMK174" s="70"/>
      <c r="GML174" s="67"/>
      <c r="GMM174" s="68"/>
      <c r="GMN174" s="69"/>
      <c r="GMO174" s="70"/>
      <c r="GMP174" s="67"/>
      <c r="GMQ174" s="68"/>
      <c r="GMR174" s="69"/>
      <c r="GMS174" s="70"/>
      <c r="GMT174" s="67"/>
      <c r="GMU174" s="68"/>
      <c r="GMV174" s="69"/>
      <c r="GMW174" s="70"/>
      <c r="GMX174" s="67"/>
      <c r="GMY174" s="68"/>
      <c r="GMZ174" s="69"/>
      <c r="GNA174" s="70"/>
      <c r="GNB174" s="67"/>
      <c r="GNC174" s="68"/>
      <c r="GND174" s="69"/>
      <c r="GNE174" s="70"/>
      <c r="GNF174" s="67"/>
      <c r="GNG174" s="68"/>
      <c r="GNH174" s="69"/>
      <c r="GNI174" s="70"/>
      <c r="GNJ174" s="67"/>
      <c r="GNK174" s="68"/>
      <c r="GNL174" s="69"/>
      <c r="GNM174" s="70"/>
      <c r="GNN174" s="67"/>
      <c r="GNO174" s="68"/>
      <c r="GNP174" s="69"/>
      <c r="GNQ174" s="70"/>
      <c r="GNR174" s="67"/>
      <c r="GNS174" s="68"/>
      <c r="GNT174" s="69"/>
      <c r="GNU174" s="70"/>
      <c r="GNV174" s="67"/>
      <c r="GNW174" s="68"/>
      <c r="GNX174" s="69"/>
      <c r="GNY174" s="70"/>
      <c r="GNZ174" s="67"/>
      <c r="GOA174" s="68"/>
      <c r="GOB174" s="69"/>
      <c r="GOC174" s="70"/>
      <c r="GOD174" s="67"/>
      <c r="GOE174" s="68"/>
      <c r="GOF174" s="69"/>
      <c r="GOG174" s="70"/>
      <c r="GOH174" s="67"/>
      <c r="GOI174" s="68"/>
      <c r="GOJ174" s="69"/>
      <c r="GOK174" s="70"/>
      <c r="GOL174" s="67"/>
      <c r="GOM174" s="68"/>
      <c r="GON174" s="69"/>
      <c r="GOO174" s="70"/>
      <c r="GOP174" s="67"/>
      <c r="GOQ174" s="68"/>
      <c r="GOR174" s="69"/>
      <c r="GOS174" s="70"/>
      <c r="GOT174" s="67"/>
      <c r="GOU174" s="68"/>
      <c r="GOV174" s="69"/>
      <c r="GOW174" s="70"/>
      <c r="GOX174" s="67"/>
      <c r="GOY174" s="68"/>
      <c r="GOZ174" s="69"/>
      <c r="GPA174" s="70"/>
      <c r="GPB174" s="67"/>
      <c r="GPC174" s="68"/>
      <c r="GPD174" s="69"/>
      <c r="GPE174" s="70"/>
      <c r="GPF174" s="67"/>
      <c r="GPG174" s="68"/>
      <c r="GPH174" s="69"/>
      <c r="GPI174" s="70"/>
      <c r="GPJ174" s="67"/>
      <c r="GPK174" s="68"/>
      <c r="GPL174" s="69"/>
      <c r="GPM174" s="70"/>
      <c r="GPN174" s="67"/>
      <c r="GPO174" s="68"/>
      <c r="GPP174" s="69"/>
      <c r="GPQ174" s="70"/>
      <c r="GPR174" s="67"/>
      <c r="GPS174" s="68"/>
      <c r="GPT174" s="69"/>
      <c r="GPU174" s="70"/>
      <c r="GPV174" s="67"/>
      <c r="GPW174" s="68"/>
      <c r="GPX174" s="69"/>
      <c r="GPY174" s="70"/>
      <c r="GPZ174" s="67"/>
      <c r="GQA174" s="68"/>
      <c r="GQB174" s="69"/>
      <c r="GQC174" s="70"/>
      <c r="GQD174" s="67"/>
      <c r="GQE174" s="68"/>
      <c r="GQF174" s="69"/>
      <c r="GQG174" s="70"/>
      <c r="GQH174" s="67"/>
      <c r="GQI174" s="68"/>
      <c r="GQJ174" s="69"/>
      <c r="GQK174" s="70"/>
      <c r="GQL174" s="67"/>
      <c r="GQM174" s="68"/>
      <c r="GQN174" s="69"/>
      <c r="GQO174" s="70"/>
      <c r="GQP174" s="67"/>
      <c r="GQQ174" s="68"/>
      <c r="GQR174" s="69"/>
      <c r="GQS174" s="70"/>
      <c r="GQT174" s="67"/>
      <c r="GQU174" s="68"/>
      <c r="GQV174" s="69"/>
      <c r="GQW174" s="70"/>
      <c r="GQX174" s="67"/>
      <c r="GQY174" s="68"/>
      <c r="GQZ174" s="69"/>
      <c r="GRA174" s="70"/>
      <c r="GRB174" s="67"/>
      <c r="GRC174" s="68"/>
      <c r="GRD174" s="69"/>
      <c r="GRE174" s="70"/>
      <c r="GRF174" s="67"/>
      <c r="GRG174" s="68"/>
      <c r="GRH174" s="69"/>
      <c r="GRI174" s="70"/>
      <c r="GRJ174" s="67"/>
      <c r="GRK174" s="68"/>
      <c r="GRL174" s="69"/>
      <c r="GRM174" s="70"/>
      <c r="GRN174" s="67"/>
      <c r="GRO174" s="68"/>
      <c r="GRP174" s="69"/>
      <c r="GRQ174" s="70"/>
      <c r="GRR174" s="67"/>
      <c r="GRS174" s="68"/>
      <c r="GRT174" s="69"/>
      <c r="GRU174" s="70"/>
      <c r="GRV174" s="67"/>
      <c r="GRW174" s="68"/>
      <c r="GRX174" s="69"/>
      <c r="GRY174" s="70"/>
      <c r="GRZ174" s="67"/>
      <c r="GSA174" s="68"/>
      <c r="GSB174" s="69"/>
      <c r="GSC174" s="70"/>
      <c r="GSD174" s="67"/>
      <c r="GSE174" s="68"/>
      <c r="GSF174" s="69"/>
      <c r="GSG174" s="70"/>
      <c r="GSH174" s="67"/>
      <c r="GSI174" s="68"/>
      <c r="GSJ174" s="69"/>
      <c r="GSK174" s="70"/>
      <c r="GSL174" s="67"/>
      <c r="GSM174" s="68"/>
      <c r="GSN174" s="69"/>
      <c r="GSO174" s="70"/>
      <c r="GSP174" s="67"/>
      <c r="GSQ174" s="68"/>
      <c r="GSR174" s="69"/>
      <c r="GSS174" s="70"/>
      <c r="GST174" s="67"/>
      <c r="GSU174" s="68"/>
      <c r="GSV174" s="69"/>
      <c r="GSW174" s="70"/>
      <c r="GSX174" s="67"/>
      <c r="GSY174" s="68"/>
      <c r="GSZ174" s="69"/>
      <c r="GTA174" s="70"/>
      <c r="GTB174" s="67"/>
      <c r="GTC174" s="68"/>
      <c r="GTD174" s="69"/>
      <c r="GTE174" s="70"/>
      <c r="GTF174" s="67"/>
      <c r="GTG174" s="68"/>
      <c r="GTH174" s="69"/>
      <c r="GTI174" s="70"/>
      <c r="GTJ174" s="67"/>
      <c r="GTK174" s="68"/>
      <c r="GTL174" s="69"/>
      <c r="GTM174" s="70"/>
      <c r="GTN174" s="67"/>
      <c r="GTO174" s="68"/>
      <c r="GTP174" s="69"/>
      <c r="GTQ174" s="70"/>
      <c r="GTR174" s="67"/>
      <c r="GTS174" s="68"/>
      <c r="GTT174" s="69"/>
      <c r="GTU174" s="70"/>
      <c r="GTV174" s="67"/>
      <c r="GTW174" s="68"/>
      <c r="GTX174" s="69"/>
      <c r="GTY174" s="70"/>
      <c r="GTZ174" s="67"/>
      <c r="GUA174" s="68"/>
      <c r="GUB174" s="69"/>
      <c r="GUC174" s="70"/>
      <c r="GUD174" s="67"/>
      <c r="GUE174" s="68"/>
      <c r="GUF174" s="69"/>
      <c r="GUG174" s="70"/>
      <c r="GUH174" s="67"/>
      <c r="GUI174" s="68"/>
      <c r="GUJ174" s="69"/>
      <c r="GUK174" s="70"/>
      <c r="GUL174" s="67"/>
      <c r="GUM174" s="68"/>
      <c r="GUN174" s="69"/>
      <c r="GUO174" s="70"/>
      <c r="GUP174" s="67"/>
      <c r="GUQ174" s="68"/>
      <c r="GUR174" s="69"/>
      <c r="GUS174" s="70"/>
      <c r="GUT174" s="67"/>
      <c r="GUU174" s="68"/>
      <c r="GUV174" s="69"/>
      <c r="GUW174" s="70"/>
      <c r="GUX174" s="67"/>
      <c r="GUY174" s="68"/>
      <c r="GUZ174" s="69"/>
      <c r="GVA174" s="70"/>
      <c r="GVB174" s="67"/>
      <c r="GVC174" s="68"/>
      <c r="GVD174" s="69"/>
      <c r="GVE174" s="70"/>
      <c r="GVF174" s="67"/>
      <c r="GVG174" s="68"/>
      <c r="GVH174" s="69"/>
      <c r="GVI174" s="70"/>
      <c r="GVJ174" s="67"/>
      <c r="GVK174" s="68"/>
      <c r="GVL174" s="69"/>
      <c r="GVM174" s="70"/>
      <c r="GVN174" s="67"/>
      <c r="GVO174" s="68"/>
      <c r="GVP174" s="69"/>
      <c r="GVQ174" s="70"/>
      <c r="GVR174" s="67"/>
      <c r="GVS174" s="68"/>
      <c r="GVT174" s="69"/>
      <c r="GVU174" s="70"/>
      <c r="GVV174" s="67"/>
      <c r="GVW174" s="68"/>
      <c r="GVX174" s="69"/>
      <c r="GVY174" s="70"/>
      <c r="GVZ174" s="67"/>
      <c r="GWA174" s="68"/>
      <c r="GWB174" s="69"/>
      <c r="GWC174" s="70"/>
      <c r="GWD174" s="67"/>
      <c r="GWE174" s="68"/>
      <c r="GWF174" s="69"/>
      <c r="GWG174" s="70"/>
      <c r="GWH174" s="67"/>
      <c r="GWI174" s="68"/>
      <c r="GWJ174" s="69"/>
      <c r="GWK174" s="70"/>
      <c r="GWL174" s="67"/>
      <c r="GWM174" s="68"/>
      <c r="GWN174" s="69"/>
      <c r="GWO174" s="70"/>
      <c r="GWP174" s="67"/>
      <c r="GWQ174" s="68"/>
      <c r="GWR174" s="69"/>
      <c r="GWS174" s="70"/>
      <c r="GWT174" s="67"/>
      <c r="GWU174" s="68"/>
      <c r="GWV174" s="69"/>
      <c r="GWW174" s="70"/>
      <c r="GWX174" s="67"/>
      <c r="GWY174" s="68"/>
      <c r="GWZ174" s="69"/>
      <c r="GXA174" s="70"/>
      <c r="GXB174" s="67"/>
      <c r="GXC174" s="68"/>
      <c r="GXD174" s="69"/>
      <c r="GXE174" s="70"/>
      <c r="GXF174" s="67"/>
      <c r="GXG174" s="68"/>
      <c r="GXH174" s="69"/>
      <c r="GXI174" s="70"/>
      <c r="GXJ174" s="67"/>
      <c r="GXK174" s="68"/>
      <c r="GXL174" s="69"/>
      <c r="GXM174" s="70"/>
      <c r="GXN174" s="67"/>
      <c r="GXO174" s="68"/>
      <c r="GXP174" s="69"/>
      <c r="GXQ174" s="70"/>
      <c r="GXR174" s="67"/>
      <c r="GXS174" s="68"/>
      <c r="GXT174" s="69"/>
      <c r="GXU174" s="70"/>
      <c r="GXV174" s="67"/>
      <c r="GXW174" s="68"/>
      <c r="GXX174" s="69"/>
      <c r="GXY174" s="70"/>
      <c r="GXZ174" s="67"/>
      <c r="GYA174" s="68"/>
      <c r="GYB174" s="69"/>
      <c r="GYC174" s="70"/>
      <c r="GYD174" s="67"/>
      <c r="GYE174" s="68"/>
      <c r="GYF174" s="69"/>
      <c r="GYG174" s="70"/>
      <c r="GYH174" s="67"/>
      <c r="GYI174" s="68"/>
      <c r="GYJ174" s="69"/>
      <c r="GYK174" s="70"/>
      <c r="GYL174" s="67"/>
      <c r="GYM174" s="68"/>
      <c r="GYN174" s="69"/>
      <c r="GYO174" s="70"/>
      <c r="GYP174" s="67"/>
      <c r="GYQ174" s="68"/>
      <c r="GYR174" s="69"/>
      <c r="GYS174" s="70"/>
      <c r="GYT174" s="67"/>
      <c r="GYU174" s="68"/>
      <c r="GYV174" s="69"/>
      <c r="GYW174" s="70"/>
      <c r="GYX174" s="67"/>
      <c r="GYY174" s="68"/>
      <c r="GYZ174" s="69"/>
      <c r="GZA174" s="70"/>
      <c r="GZB174" s="67"/>
      <c r="GZC174" s="68"/>
      <c r="GZD174" s="69"/>
      <c r="GZE174" s="70"/>
      <c r="GZF174" s="67"/>
      <c r="GZG174" s="68"/>
      <c r="GZH174" s="69"/>
      <c r="GZI174" s="70"/>
      <c r="GZJ174" s="67"/>
      <c r="GZK174" s="68"/>
      <c r="GZL174" s="69"/>
      <c r="GZM174" s="70"/>
      <c r="GZN174" s="67"/>
      <c r="GZO174" s="68"/>
      <c r="GZP174" s="69"/>
      <c r="GZQ174" s="70"/>
      <c r="GZR174" s="67"/>
      <c r="GZS174" s="68"/>
      <c r="GZT174" s="69"/>
      <c r="GZU174" s="70"/>
      <c r="GZV174" s="67"/>
      <c r="GZW174" s="68"/>
      <c r="GZX174" s="69"/>
      <c r="GZY174" s="70"/>
      <c r="GZZ174" s="67"/>
      <c r="HAA174" s="68"/>
      <c r="HAB174" s="69"/>
      <c r="HAC174" s="70"/>
      <c r="HAD174" s="67"/>
      <c r="HAE174" s="68"/>
      <c r="HAF174" s="69"/>
      <c r="HAG174" s="70"/>
      <c r="HAH174" s="67"/>
      <c r="HAI174" s="68"/>
      <c r="HAJ174" s="69"/>
      <c r="HAK174" s="70"/>
      <c r="HAL174" s="67"/>
      <c r="HAM174" s="68"/>
      <c r="HAN174" s="69"/>
      <c r="HAO174" s="70"/>
      <c r="HAP174" s="67"/>
      <c r="HAQ174" s="68"/>
      <c r="HAR174" s="69"/>
      <c r="HAS174" s="70"/>
      <c r="HAT174" s="67"/>
      <c r="HAU174" s="68"/>
      <c r="HAV174" s="69"/>
      <c r="HAW174" s="70"/>
      <c r="HAX174" s="67"/>
      <c r="HAY174" s="68"/>
      <c r="HAZ174" s="69"/>
      <c r="HBA174" s="70"/>
      <c r="HBB174" s="67"/>
      <c r="HBC174" s="68"/>
      <c r="HBD174" s="69"/>
      <c r="HBE174" s="70"/>
      <c r="HBF174" s="67"/>
      <c r="HBG174" s="68"/>
      <c r="HBH174" s="69"/>
      <c r="HBI174" s="70"/>
      <c r="HBJ174" s="67"/>
      <c r="HBK174" s="68"/>
      <c r="HBL174" s="69"/>
      <c r="HBM174" s="70"/>
      <c r="HBN174" s="67"/>
      <c r="HBO174" s="68"/>
      <c r="HBP174" s="69"/>
      <c r="HBQ174" s="70"/>
      <c r="HBR174" s="67"/>
      <c r="HBS174" s="68"/>
      <c r="HBT174" s="69"/>
      <c r="HBU174" s="70"/>
      <c r="HBV174" s="67"/>
      <c r="HBW174" s="68"/>
      <c r="HBX174" s="69"/>
      <c r="HBY174" s="70"/>
      <c r="HBZ174" s="67"/>
      <c r="HCA174" s="68"/>
      <c r="HCB174" s="69"/>
      <c r="HCC174" s="70"/>
      <c r="HCD174" s="67"/>
      <c r="HCE174" s="68"/>
      <c r="HCF174" s="69"/>
      <c r="HCG174" s="70"/>
      <c r="HCH174" s="67"/>
      <c r="HCI174" s="68"/>
      <c r="HCJ174" s="69"/>
      <c r="HCK174" s="70"/>
      <c r="HCL174" s="67"/>
      <c r="HCM174" s="68"/>
      <c r="HCN174" s="69"/>
      <c r="HCO174" s="70"/>
      <c r="HCP174" s="67"/>
      <c r="HCQ174" s="68"/>
      <c r="HCR174" s="69"/>
      <c r="HCS174" s="70"/>
      <c r="HCT174" s="67"/>
      <c r="HCU174" s="68"/>
      <c r="HCV174" s="69"/>
      <c r="HCW174" s="70"/>
      <c r="HCX174" s="67"/>
      <c r="HCY174" s="68"/>
      <c r="HCZ174" s="69"/>
      <c r="HDA174" s="70"/>
      <c r="HDB174" s="67"/>
      <c r="HDC174" s="68"/>
      <c r="HDD174" s="69"/>
      <c r="HDE174" s="70"/>
      <c r="HDF174" s="67"/>
      <c r="HDG174" s="68"/>
      <c r="HDH174" s="69"/>
      <c r="HDI174" s="70"/>
      <c r="HDJ174" s="67"/>
      <c r="HDK174" s="68"/>
      <c r="HDL174" s="69"/>
      <c r="HDM174" s="70"/>
      <c r="HDN174" s="67"/>
      <c r="HDO174" s="68"/>
      <c r="HDP174" s="69"/>
      <c r="HDQ174" s="70"/>
      <c r="HDR174" s="67"/>
      <c r="HDS174" s="68"/>
      <c r="HDT174" s="69"/>
      <c r="HDU174" s="70"/>
      <c r="HDV174" s="67"/>
      <c r="HDW174" s="68"/>
      <c r="HDX174" s="69"/>
      <c r="HDY174" s="70"/>
      <c r="HDZ174" s="67"/>
      <c r="HEA174" s="68"/>
      <c r="HEB174" s="69"/>
      <c r="HEC174" s="70"/>
      <c r="HED174" s="67"/>
      <c r="HEE174" s="68"/>
      <c r="HEF174" s="69"/>
      <c r="HEG174" s="70"/>
      <c r="HEH174" s="67"/>
      <c r="HEI174" s="68"/>
      <c r="HEJ174" s="69"/>
      <c r="HEK174" s="70"/>
      <c r="HEL174" s="67"/>
      <c r="HEM174" s="68"/>
      <c r="HEN174" s="69"/>
      <c r="HEO174" s="70"/>
      <c r="HEP174" s="67"/>
      <c r="HEQ174" s="68"/>
      <c r="HER174" s="69"/>
      <c r="HES174" s="70"/>
      <c r="HET174" s="67"/>
      <c r="HEU174" s="68"/>
      <c r="HEV174" s="69"/>
      <c r="HEW174" s="70"/>
      <c r="HEX174" s="67"/>
      <c r="HEY174" s="68"/>
      <c r="HEZ174" s="69"/>
      <c r="HFA174" s="70"/>
      <c r="HFB174" s="67"/>
      <c r="HFC174" s="68"/>
      <c r="HFD174" s="69"/>
      <c r="HFE174" s="70"/>
      <c r="HFF174" s="67"/>
      <c r="HFG174" s="68"/>
      <c r="HFH174" s="69"/>
      <c r="HFI174" s="70"/>
      <c r="HFJ174" s="67"/>
      <c r="HFK174" s="68"/>
      <c r="HFL174" s="69"/>
      <c r="HFM174" s="70"/>
      <c r="HFN174" s="67"/>
      <c r="HFO174" s="68"/>
      <c r="HFP174" s="69"/>
      <c r="HFQ174" s="70"/>
      <c r="HFR174" s="67"/>
      <c r="HFS174" s="68"/>
      <c r="HFT174" s="69"/>
      <c r="HFU174" s="70"/>
      <c r="HFV174" s="67"/>
      <c r="HFW174" s="68"/>
      <c r="HFX174" s="69"/>
      <c r="HFY174" s="70"/>
      <c r="HFZ174" s="67"/>
      <c r="HGA174" s="68"/>
      <c r="HGB174" s="69"/>
      <c r="HGC174" s="70"/>
      <c r="HGD174" s="67"/>
      <c r="HGE174" s="68"/>
      <c r="HGF174" s="69"/>
      <c r="HGG174" s="70"/>
      <c r="HGH174" s="67"/>
      <c r="HGI174" s="68"/>
      <c r="HGJ174" s="69"/>
      <c r="HGK174" s="70"/>
      <c r="HGL174" s="67"/>
      <c r="HGM174" s="68"/>
      <c r="HGN174" s="69"/>
      <c r="HGO174" s="70"/>
      <c r="HGP174" s="67"/>
      <c r="HGQ174" s="68"/>
      <c r="HGR174" s="69"/>
      <c r="HGS174" s="70"/>
      <c r="HGT174" s="67"/>
      <c r="HGU174" s="68"/>
      <c r="HGV174" s="69"/>
      <c r="HGW174" s="70"/>
      <c r="HGX174" s="67"/>
      <c r="HGY174" s="68"/>
      <c r="HGZ174" s="69"/>
      <c r="HHA174" s="70"/>
      <c r="HHB174" s="67"/>
      <c r="HHC174" s="68"/>
      <c r="HHD174" s="69"/>
      <c r="HHE174" s="70"/>
      <c r="HHF174" s="67"/>
      <c r="HHG174" s="68"/>
      <c r="HHH174" s="69"/>
      <c r="HHI174" s="70"/>
      <c r="HHJ174" s="67"/>
      <c r="HHK174" s="68"/>
      <c r="HHL174" s="69"/>
      <c r="HHM174" s="70"/>
      <c r="HHN174" s="67"/>
      <c r="HHO174" s="68"/>
      <c r="HHP174" s="69"/>
      <c r="HHQ174" s="70"/>
      <c r="HHR174" s="67"/>
      <c r="HHS174" s="68"/>
      <c r="HHT174" s="69"/>
      <c r="HHU174" s="70"/>
      <c r="HHV174" s="67"/>
      <c r="HHW174" s="68"/>
      <c r="HHX174" s="69"/>
      <c r="HHY174" s="70"/>
      <c r="HHZ174" s="67"/>
      <c r="HIA174" s="68"/>
      <c r="HIB174" s="69"/>
      <c r="HIC174" s="70"/>
      <c r="HID174" s="67"/>
      <c r="HIE174" s="68"/>
      <c r="HIF174" s="69"/>
      <c r="HIG174" s="70"/>
      <c r="HIH174" s="67"/>
      <c r="HII174" s="68"/>
      <c r="HIJ174" s="69"/>
      <c r="HIK174" s="70"/>
      <c r="HIL174" s="67"/>
      <c r="HIM174" s="68"/>
      <c r="HIN174" s="69"/>
      <c r="HIO174" s="70"/>
      <c r="HIP174" s="67"/>
      <c r="HIQ174" s="68"/>
      <c r="HIR174" s="69"/>
      <c r="HIS174" s="70"/>
      <c r="HIT174" s="67"/>
      <c r="HIU174" s="68"/>
      <c r="HIV174" s="69"/>
      <c r="HIW174" s="70"/>
      <c r="HIX174" s="67"/>
      <c r="HIY174" s="68"/>
      <c r="HIZ174" s="69"/>
      <c r="HJA174" s="70"/>
      <c r="HJB174" s="67"/>
      <c r="HJC174" s="68"/>
      <c r="HJD174" s="69"/>
      <c r="HJE174" s="70"/>
      <c r="HJF174" s="67"/>
      <c r="HJG174" s="68"/>
      <c r="HJH174" s="69"/>
      <c r="HJI174" s="70"/>
      <c r="HJJ174" s="67"/>
      <c r="HJK174" s="68"/>
      <c r="HJL174" s="69"/>
      <c r="HJM174" s="70"/>
      <c r="HJN174" s="67"/>
      <c r="HJO174" s="68"/>
      <c r="HJP174" s="69"/>
      <c r="HJQ174" s="70"/>
      <c r="HJR174" s="67"/>
      <c r="HJS174" s="68"/>
      <c r="HJT174" s="69"/>
      <c r="HJU174" s="70"/>
      <c r="HJV174" s="67"/>
      <c r="HJW174" s="68"/>
      <c r="HJX174" s="69"/>
      <c r="HJY174" s="70"/>
      <c r="HJZ174" s="67"/>
      <c r="HKA174" s="68"/>
      <c r="HKB174" s="69"/>
      <c r="HKC174" s="70"/>
      <c r="HKD174" s="67"/>
      <c r="HKE174" s="68"/>
      <c r="HKF174" s="69"/>
      <c r="HKG174" s="70"/>
      <c r="HKH174" s="67"/>
      <c r="HKI174" s="68"/>
      <c r="HKJ174" s="69"/>
      <c r="HKK174" s="70"/>
      <c r="HKL174" s="67"/>
      <c r="HKM174" s="68"/>
      <c r="HKN174" s="69"/>
      <c r="HKO174" s="70"/>
      <c r="HKP174" s="67"/>
      <c r="HKQ174" s="68"/>
      <c r="HKR174" s="69"/>
      <c r="HKS174" s="70"/>
      <c r="HKT174" s="67"/>
      <c r="HKU174" s="68"/>
      <c r="HKV174" s="69"/>
      <c r="HKW174" s="70"/>
      <c r="HKX174" s="67"/>
      <c r="HKY174" s="68"/>
      <c r="HKZ174" s="69"/>
      <c r="HLA174" s="70"/>
      <c r="HLB174" s="67"/>
      <c r="HLC174" s="68"/>
      <c r="HLD174" s="69"/>
      <c r="HLE174" s="70"/>
      <c r="HLF174" s="67"/>
      <c r="HLG174" s="68"/>
      <c r="HLH174" s="69"/>
      <c r="HLI174" s="70"/>
      <c r="HLJ174" s="67"/>
      <c r="HLK174" s="68"/>
      <c r="HLL174" s="69"/>
      <c r="HLM174" s="70"/>
      <c r="HLN174" s="67"/>
      <c r="HLO174" s="68"/>
      <c r="HLP174" s="69"/>
      <c r="HLQ174" s="70"/>
      <c r="HLR174" s="67"/>
      <c r="HLS174" s="68"/>
      <c r="HLT174" s="69"/>
      <c r="HLU174" s="70"/>
      <c r="HLV174" s="67"/>
      <c r="HLW174" s="68"/>
      <c r="HLX174" s="69"/>
      <c r="HLY174" s="70"/>
      <c r="HLZ174" s="67"/>
      <c r="HMA174" s="68"/>
      <c r="HMB174" s="69"/>
      <c r="HMC174" s="70"/>
      <c r="HMD174" s="67"/>
      <c r="HME174" s="68"/>
      <c r="HMF174" s="69"/>
      <c r="HMG174" s="70"/>
      <c r="HMH174" s="67"/>
      <c r="HMI174" s="68"/>
      <c r="HMJ174" s="69"/>
      <c r="HMK174" s="70"/>
      <c r="HML174" s="67"/>
      <c r="HMM174" s="68"/>
      <c r="HMN174" s="69"/>
      <c r="HMO174" s="70"/>
      <c r="HMP174" s="67"/>
      <c r="HMQ174" s="68"/>
      <c r="HMR174" s="69"/>
      <c r="HMS174" s="70"/>
      <c r="HMT174" s="67"/>
      <c r="HMU174" s="68"/>
      <c r="HMV174" s="69"/>
      <c r="HMW174" s="70"/>
      <c r="HMX174" s="67"/>
      <c r="HMY174" s="68"/>
      <c r="HMZ174" s="69"/>
      <c r="HNA174" s="70"/>
      <c r="HNB174" s="67"/>
      <c r="HNC174" s="68"/>
      <c r="HND174" s="69"/>
      <c r="HNE174" s="70"/>
      <c r="HNF174" s="67"/>
      <c r="HNG174" s="68"/>
      <c r="HNH174" s="69"/>
      <c r="HNI174" s="70"/>
      <c r="HNJ174" s="67"/>
      <c r="HNK174" s="68"/>
      <c r="HNL174" s="69"/>
      <c r="HNM174" s="70"/>
      <c r="HNN174" s="67"/>
      <c r="HNO174" s="68"/>
      <c r="HNP174" s="69"/>
      <c r="HNQ174" s="70"/>
      <c r="HNR174" s="67"/>
      <c r="HNS174" s="68"/>
      <c r="HNT174" s="69"/>
      <c r="HNU174" s="70"/>
      <c r="HNV174" s="67"/>
      <c r="HNW174" s="68"/>
      <c r="HNX174" s="69"/>
      <c r="HNY174" s="70"/>
      <c r="HNZ174" s="67"/>
      <c r="HOA174" s="68"/>
      <c r="HOB174" s="69"/>
      <c r="HOC174" s="70"/>
      <c r="HOD174" s="67"/>
      <c r="HOE174" s="68"/>
      <c r="HOF174" s="69"/>
      <c r="HOG174" s="70"/>
      <c r="HOH174" s="67"/>
      <c r="HOI174" s="68"/>
      <c r="HOJ174" s="69"/>
      <c r="HOK174" s="70"/>
      <c r="HOL174" s="67"/>
      <c r="HOM174" s="68"/>
      <c r="HON174" s="69"/>
      <c r="HOO174" s="70"/>
      <c r="HOP174" s="67"/>
      <c r="HOQ174" s="68"/>
      <c r="HOR174" s="69"/>
      <c r="HOS174" s="70"/>
      <c r="HOT174" s="67"/>
      <c r="HOU174" s="68"/>
      <c r="HOV174" s="69"/>
      <c r="HOW174" s="70"/>
      <c r="HOX174" s="67"/>
      <c r="HOY174" s="68"/>
      <c r="HOZ174" s="69"/>
      <c r="HPA174" s="70"/>
      <c r="HPB174" s="67"/>
      <c r="HPC174" s="68"/>
      <c r="HPD174" s="69"/>
      <c r="HPE174" s="70"/>
      <c r="HPF174" s="67"/>
      <c r="HPG174" s="68"/>
      <c r="HPH174" s="69"/>
      <c r="HPI174" s="70"/>
      <c r="HPJ174" s="67"/>
      <c r="HPK174" s="68"/>
      <c r="HPL174" s="69"/>
      <c r="HPM174" s="70"/>
      <c r="HPN174" s="67"/>
      <c r="HPO174" s="68"/>
      <c r="HPP174" s="69"/>
      <c r="HPQ174" s="70"/>
      <c r="HPR174" s="67"/>
      <c r="HPS174" s="68"/>
      <c r="HPT174" s="69"/>
      <c r="HPU174" s="70"/>
      <c r="HPV174" s="67"/>
      <c r="HPW174" s="68"/>
      <c r="HPX174" s="69"/>
      <c r="HPY174" s="70"/>
      <c r="HPZ174" s="67"/>
      <c r="HQA174" s="68"/>
      <c r="HQB174" s="69"/>
      <c r="HQC174" s="70"/>
      <c r="HQD174" s="67"/>
      <c r="HQE174" s="68"/>
      <c r="HQF174" s="69"/>
      <c r="HQG174" s="70"/>
      <c r="HQH174" s="67"/>
      <c r="HQI174" s="68"/>
      <c r="HQJ174" s="69"/>
      <c r="HQK174" s="70"/>
      <c r="HQL174" s="67"/>
      <c r="HQM174" s="68"/>
      <c r="HQN174" s="69"/>
      <c r="HQO174" s="70"/>
      <c r="HQP174" s="67"/>
      <c r="HQQ174" s="68"/>
      <c r="HQR174" s="69"/>
      <c r="HQS174" s="70"/>
      <c r="HQT174" s="67"/>
      <c r="HQU174" s="68"/>
      <c r="HQV174" s="69"/>
      <c r="HQW174" s="70"/>
      <c r="HQX174" s="67"/>
      <c r="HQY174" s="68"/>
      <c r="HQZ174" s="69"/>
      <c r="HRA174" s="70"/>
      <c r="HRB174" s="67"/>
      <c r="HRC174" s="68"/>
      <c r="HRD174" s="69"/>
      <c r="HRE174" s="70"/>
      <c r="HRF174" s="67"/>
      <c r="HRG174" s="68"/>
      <c r="HRH174" s="69"/>
      <c r="HRI174" s="70"/>
      <c r="HRJ174" s="67"/>
      <c r="HRK174" s="68"/>
      <c r="HRL174" s="69"/>
      <c r="HRM174" s="70"/>
      <c r="HRN174" s="67"/>
      <c r="HRO174" s="68"/>
      <c r="HRP174" s="69"/>
      <c r="HRQ174" s="70"/>
      <c r="HRR174" s="67"/>
      <c r="HRS174" s="68"/>
      <c r="HRT174" s="69"/>
      <c r="HRU174" s="70"/>
      <c r="HRV174" s="67"/>
      <c r="HRW174" s="68"/>
      <c r="HRX174" s="69"/>
      <c r="HRY174" s="70"/>
      <c r="HRZ174" s="67"/>
      <c r="HSA174" s="68"/>
      <c r="HSB174" s="69"/>
      <c r="HSC174" s="70"/>
      <c r="HSD174" s="67"/>
      <c r="HSE174" s="68"/>
      <c r="HSF174" s="69"/>
      <c r="HSG174" s="70"/>
      <c r="HSH174" s="67"/>
      <c r="HSI174" s="68"/>
      <c r="HSJ174" s="69"/>
      <c r="HSK174" s="70"/>
      <c r="HSL174" s="67"/>
      <c r="HSM174" s="68"/>
      <c r="HSN174" s="69"/>
      <c r="HSO174" s="70"/>
      <c r="HSP174" s="67"/>
      <c r="HSQ174" s="68"/>
      <c r="HSR174" s="69"/>
      <c r="HSS174" s="70"/>
      <c r="HST174" s="67"/>
      <c r="HSU174" s="68"/>
      <c r="HSV174" s="69"/>
      <c r="HSW174" s="70"/>
      <c r="HSX174" s="67"/>
      <c r="HSY174" s="68"/>
      <c r="HSZ174" s="69"/>
      <c r="HTA174" s="70"/>
      <c r="HTB174" s="67"/>
      <c r="HTC174" s="68"/>
      <c r="HTD174" s="69"/>
      <c r="HTE174" s="70"/>
      <c r="HTF174" s="67"/>
      <c r="HTG174" s="68"/>
      <c r="HTH174" s="69"/>
      <c r="HTI174" s="70"/>
      <c r="HTJ174" s="67"/>
      <c r="HTK174" s="68"/>
      <c r="HTL174" s="69"/>
      <c r="HTM174" s="70"/>
      <c r="HTN174" s="67"/>
      <c r="HTO174" s="68"/>
      <c r="HTP174" s="69"/>
      <c r="HTQ174" s="70"/>
      <c r="HTR174" s="67"/>
      <c r="HTS174" s="68"/>
      <c r="HTT174" s="69"/>
      <c r="HTU174" s="70"/>
      <c r="HTV174" s="67"/>
      <c r="HTW174" s="68"/>
      <c r="HTX174" s="69"/>
      <c r="HTY174" s="70"/>
      <c r="HTZ174" s="67"/>
      <c r="HUA174" s="68"/>
      <c r="HUB174" s="69"/>
      <c r="HUC174" s="70"/>
      <c r="HUD174" s="67"/>
      <c r="HUE174" s="68"/>
      <c r="HUF174" s="69"/>
      <c r="HUG174" s="70"/>
      <c r="HUH174" s="67"/>
      <c r="HUI174" s="68"/>
      <c r="HUJ174" s="69"/>
      <c r="HUK174" s="70"/>
      <c r="HUL174" s="67"/>
      <c r="HUM174" s="68"/>
      <c r="HUN174" s="69"/>
      <c r="HUO174" s="70"/>
      <c r="HUP174" s="67"/>
      <c r="HUQ174" s="68"/>
      <c r="HUR174" s="69"/>
      <c r="HUS174" s="70"/>
      <c r="HUT174" s="67"/>
      <c r="HUU174" s="68"/>
      <c r="HUV174" s="69"/>
      <c r="HUW174" s="70"/>
      <c r="HUX174" s="67"/>
      <c r="HUY174" s="68"/>
      <c r="HUZ174" s="69"/>
      <c r="HVA174" s="70"/>
      <c r="HVB174" s="67"/>
      <c r="HVC174" s="68"/>
      <c r="HVD174" s="69"/>
      <c r="HVE174" s="70"/>
      <c r="HVF174" s="67"/>
      <c r="HVG174" s="68"/>
      <c r="HVH174" s="69"/>
      <c r="HVI174" s="70"/>
      <c r="HVJ174" s="67"/>
      <c r="HVK174" s="68"/>
      <c r="HVL174" s="69"/>
      <c r="HVM174" s="70"/>
      <c r="HVN174" s="67"/>
      <c r="HVO174" s="68"/>
      <c r="HVP174" s="69"/>
      <c r="HVQ174" s="70"/>
      <c r="HVR174" s="67"/>
      <c r="HVS174" s="68"/>
      <c r="HVT174" s="69"/>
      <c r="HVU174" s="70"/>
      <c r="HVV174" s="67"/>
      <c r="HVW174" s="68"/>
      <c r="HVX174" s="69"/>
      <c r="HVY174" s="70"/>
      <c r="HVZ174" s="67"/>
      <c r="HWA174" s="68"/>
      <c r="HWB174" s="69"/>
      <c r="HWC174" s="70"/>
      <c r="HWD174" s="67"/>
      <c r="HWE174" s="68"/>
      <c r="HWF174" s="69"/>
      <c r="HWG174" s="70"/>
      <c r="HWH174" s="67"/>
      <c r="HWI174" s="68"/>
      <c r="HWJ174" s="69"/>
      <c r="HWK174" s="70"/>
      <c r="HWL174" s="67"/>
      <c r="HWM174" s="68"/>
      <c r="HWN174" s="69"/>
      <c r="HWO174" s="70"/>
      <c r="HWP174" s="67"/>
      <c r="HWQ174" s="68"/>
      <c r="HWR174" s="69"/>
      <c r="HWS174" s="70"/>
      <c r="HWT174" s="67"/>
      <c r="HWU174" s="68"/>
      <c r="HWV174" s="69"/>
      <c r="HWW174" s="70"/>
      <c r="HWX174" s="67"/>
      <c r="HWY174" s="68"/>
      <c r="HWZ174" s="69"/>
      <c r="HXA174" s="70"/>
      <c r="HXB174" s="67"/>
      <c r="HXC174" s="68"/>
      <c r="HXD174" s="69"/>
      <c r="HXE174" s="70"/>
      <c r="HXF174" s="67"/>
      <c r="HXG174" s="68"/>
      <c r="HXH174" s="69"/>
      <c r="HXI174" s="70"/>
      <c r="HXJ174" s="67"/>
      <c r="HXK174" s="68"/>
      <c r="HXL174" s="69"/>
      <c r="HXM174" s="70"/>
      <c r="HXN174" s="67"/>
      <c r="HXO174" s="68"/>
      <c r="HXP174" s="69"/>
      <c r="HXQ174" s="70"/>
      <c r="HXR174" s="67"/>
      <c r="HXS174" s="68"/>
      <c r="HXT174" s="69"/>
      <c r="HXU174" s="70"/>
      <c r="HXV174" s="67"/>
      <c r="HXW174" s="68"/>
      <c r="HXX174" s="69"/>
      <c r="HXY174" s="70"/>
      <c r="HXZ174" s="67"/>
      <c r="HYA174" s="68"/>
      <c r="HYB174" s="69"/>
      <c r="HYC174" s="70"/>
      <c r="HYD174" s="67"/>
      <c r="HYE174" s="68"/>
      <c r="HYF174" s="69"/>
      <c r="HYG174" s="70"/>
      <c r="HYH174" s="67"/>
      <c r="HYI174" s="68"/>
      <c r="HYJ174" s="69"/>
      <c r="HYK174" s="70"/>
      <c r="HYL174" s="67"/>
      <c r="HYM174" s="68"/>
      <c r="HYN174" s="69"/>
      <c r="HYO174" s="70"/>
      <c r="HYP174" s="67"/>
      <c r="HYQ174" s="68"/>
      <c r="HYR174" s="69"/>
      <c r="HYS174" s="70"/>
      <c r="HYT174" s="67"/>
      <c r="HYU174" s="68"/>
      <c r="HYV174" s="69"/>
      <c r="HYW174" s="70"/>
      <c r="HYX174" s="67"/>
      <c r="HYY174" s="68"/>
      <c r="HYZ174" s="69"/>
      <c r="HZA174" s="70"/>
      <c r="HZB174" s="67"/>
      <c r="HZC174" s="68"/>
      <c r="HZD174" s="69"/>
      <c r="HZE174" s="70"/>
      <c r="HZF174" s="67"/>
      <c r="HZG174" s="68"/>
      <c r="HZH174" s="69"/>
      <c r="HZI174" s="70"/>
      <c r="HZJ174" s="67"/>
      <c r="HZK174" s="68"/>
      <c r="HZL174" s="69"/>
      <c r="HZM174" s="70"/>
      <c r="HZN174" s="67"/>
      <c r="HZO174" s="68"/>
      <c r="HZP174" s="69"/>
      <c r="HZQ174" s="70"/>
      <c r="HZR174" s="67"/>
      <c r="HZS174" s="68"/>
      <c r="HZT174" s="69"/>
      <c r="HZU174" s="70"/>
      <c r="HZV174" s="67"/>
      <c r="HZW174" s="68"/>
      <c r="HZX174" s="69"/>
      <c r="HZY174" s="70"/>
      <c r="HZZ174" s="67"/>
      <c r="IAA174" s="68"/>
      <c r="IAB174" s="69"/>
      <c r="IAC174" s="70"/>
      <c r="IAD174" s="67"/>
      <c r="IAE174" s="68"/>
      <c r="IAF174" s="69"/>
      <c r="IAG174" s="70"/>
      <c r="IAH174" s="67"/>
      <c r="IAI174" s="68"/>
      <c r="IAJ174" s="69"/>
      <c r="IAK174" s="70"/>
      <c r="IAL174" s="67"/>
      <c r="IAM174" s="68"/>
      <c r="IAN174" s="69"/>
      <c r="IAO174" s="70"/>
      <c r="IAP174" s="67"/>
      <c r="IAQ174" s="68"/>
      <c r="IAR174" s="69"/>
      <c r="IAS174" s="70"/>
      <c r="IAT174" s="67"/>
      <c r="IAU174" s="68"/>
      <c r="IAV174" s="69"/>
      <c r="IAW174" s="70"/>
      <c r="IAX174" s="67"/>
      <c r="IAY174" s="68"/>
      <c r="IAZ174" s="69"/>
      <c r="IBA174" s="70"/>
      <c r="IBB174" s="67"/>
      <c r="IBC174" s="68"/>
      <c r="IBD174" s="69"/>
      <c r="IBE174" s="70"/>
      <c r="IBF174" s="67"/>
      <c r="IBG174" s="68"/>
      <c r="IBH174" s="69"/>
      <c r="IBI174" s="70"/>
      <c r="IBJ174" s="67"/>
      <c r="IBK174" s="68"/>
      <c r="IBL174" s="69"/>
      <c r="IBM174" s="70"/>
      <c r="IBN174" s="67"/>
      <c r="IBO174" s="68"/>
      <c r="IBP174" s="69"/>
      <c r="IBQ174" s="70"/>
      <c r="IBR174" s="67"/>
      <c r="IBS174" s="68"/>
      <c r="IBT174" s="69"/>
      <c r="IBU174" s="70"/>
      <c r="IBV174" s="67"/>
      <c r="IBW174" s="68"/>
      <c r="IBX174" s="69"/>
      <c r="IBY174" s="70"/>
      <c r="IBZ174" s="67"/>
      <c r="ICA174" s="68"/>
      <c r="ICB174" s="69"/>
      <c r="ICC174" s="70"/>
      <c r="ICD174" s="67"/>
      <c r="ICE174" s="68"/>
      <c r="ICF174" s="69"/>
      <c r="ICG174" s="70"/>
      <c r="ICH174" s="67"/>
      <c r="ICI174" s="68"/>
      <c r="ICJ174" s="69"/>
      <c r="ICK174" s="70"/>
      <c r="ICL174" s="67"/>
      <c r="ICM174" s="68"/>
      <c r="ICN174" s="69"/>
      <c r="ICO174" s="70"/>
      <c r="ICP174" s="67"/>
      <c r="ICQ174" s="68"/>
      <c r="ICR174" s="69"/>
      <c r="ICS174" s="70"/>
      <c r="ICT174" s="67"/>
      <c r="ICU174" s="68"/>
      <c r="ICV174" s="69"/>
      <c r="ICW174" s="70"/>
      <c r="ICX174" s="67"/>
      <c r="ICY174" s="68"/>
      <c r="ICZ174" s="69"/>
      <c r="IDA174" s="70"/>
      <c r="IDB174" s="67"/>
      <c r="IDC174" s="68"/>
      <c r="IDD174" s="69"/>
      <c r="IDE174" s="70"/>
      <c r="IDF174" s="67"/>
      <c r="IDG174" s="68"/>
      <c r="IDH174" s="69"/>
      <c r="IDI174" s="70"/>
      <c r="IDJ174" s="67"/>
      <c r="IDK174" s="68"/>
      <c r="IDL174" s="69"/>
      <c r="IDM174" s="70"/>
      <c r="IDN174" s="67"/>
      <c r="IDO174" s="68"/>
      <c r="IDP174" s="69"/>
      <c r="IDQ174" s="70"/>
      <c r="IDR174" s="67"/>
      <c r="IDS174" s="68"/>
      <c r="IDT174" s="69"/>
      <c r="IDU174" s="70"/>
      <c r="IDV174" s="67"/>
      <c r="IDW174" s="68"/>
      <c r="IDX174" s="69"/>
      <c r="IDY174" s="70"/>
      <c r="IDZ174" s="67"/>
      <c r="IEA174" s="68"/>
      <c r="IEB174" s="69"/>
      <c r="IEC174" s="70"/>
      <c r="IED174" s="67"/>
      <c r="IEE174" s="68"/>
      <c r="IEF174" s="69"/>
      <c r="IEG174" s="70"/>
      <c r="IEH174" s="67"/>
      <c r="IEI174" s="68"/>
      <c r="IEJ174" s="69"/>
      <c r="IEK174" s="70"/>
      <c r="IEL174" s="67"/>
      <c r="IEM174" s="68"/>
      <c r="IEN174" s="69"/>
      <c r="IEO174" s="70"/>
      <c r="IEP174" s="67"/>
      <c r="IEQ174" s="68"/>
      <c r="IER174" s="69"/>
      <c r="IES174" s="70"/>
      <c r="IET174" s="67"/>
      <c r="IEU174" s="68"/>
      <c r="IEV174" s="69"/>
      <c r="IEW174" s="70"/>
      <c r="IEX174" s="67"/>
      <c r="IEY174" s="68"/>
      <c r="IEZ174" s="69"/>
      <c r="IFA174" s="70"/>
      <c r="IFB174" s="67"/>
      <c r="IFC174" s="68"/>
      <c r="IFD174" s="69"/>
      <c r="IFE174" s="70"/>
      <c r="IFF174" s="67"/>
      <c r="IFG174" s="68"/>
      <c r="IFH174" s="69"/>
      <c r="IFI174" s="70"/>
      <c r="IFJ174" s="67"/>
      <c r="IFK174" s="68"/>
      <c r="IFL174" s="69"/>
      <c r="IFM174" s="70"/>
      <c r="IFN174" s="67"/>
      <c r="IFO174" s="68"/>
      <c r="IFP174" s="69"/>
      <c r="IFQ174" s="70"/>
      <c r="IFR174" s="67"/>
      <c r="IFS174" s="68"/>
      <c r="IFT174" s="69"/>
      <c r="IFU174" s="70"/>
      <c r="IFV174" s="67"/>
      <c r="IFW174" s="68"/>
      <c r="IFX174" s="69"/>
      <c r="IFY174" s="70"/>
      <c r="IFZ174" s="67"/>
      <c r="IGA174" s="68"/>
      <c r="IGB174" s="69"/>
      <c r="IGC174" s="70"/>
      <c r="IGD174" s="67"/>
      <c r="IGE174" s="68"/>
      <c r="IGF174" s="69"/>
      <c r="IGG174" s="70"/>
      <c r="IGH174" s="67"/>
      <c r="IGI174" s="68"/>
      <c r="IGJ174" s="69"/>
      <c r="IGK174" s="70"/>
      <c r="IGL174" s="67"/>
      <c r="IGM174" s="68"/>
      <c r="IGN174" s="69"/>
      <c r="IGO174" s="70"/>
      <c r="IGP174" s="67"/>
      <c r="IGQ174" s="68"/>
      <c r="IGR174" s="69"/>
      <c r="IGS174" s="70"/>
      <c r="IGT174" s="67"/>
      <c r="IGU174" s="68"/>
      <c r="IGV174" s="69"/>
      <c r="IGW174" s="70"/>
      <c r="IGX174" s="67"/>
      <c r="IGY174" s="68"/>
      <c r="IGZ174" s="69"/>
      <c r="IHA174" s="70"/>
      <c r="IHB174" s="67"/>
      <c r="IHC174" s="68"/>
      <c r="IHD174" s="69"/>
      <c r="IHE174" s="70"/>
      <c r="IHF174" s="67"/>
      <c r="IHG174" s="68"/>
      <c r="IHH174" s="69"/>
      <c r="IHI174" s="70"/>
      <c r="IHJ174" s="67"/>
      <c r="IHK174" s="68"/>
      <c r="IHL174" s="69"/>
      <c r="IHM174" s="70"/>
      <c r="IHN174" s="67"/>
      <c r="IHO174" s="68"/>
      <c r="IHP174" s="69"/>
      <c r="IHQ174" s="70"/>
      <c r="IHR174" s="67"/>
      <c r="IHS174" s="68"/>
      <c r="IHT174" s="69"/>
      <c r="IHU174" s="70"/>
      <c r="IHV174" s="67"/>
      <c r="IHW174" s="68"/>
      <c r="IHX174" s="69"/>
      <c r="IHY174" s="70"/>
      <c r="IHZ174" s="67"/>
      <c r="IIA174" s="68"/>
      <c r="IIB174" s="69"/>
      <c r="IIC174" s="70"/>
      <c r="IID174" s="67"/>
      <c r="IIE174" s="68"/>
      <c r="IIF174" s="69"/>
      <c r="IIG174" s="70"/>
      <c r="IIH174" s="67"/>
      <c r="III174" s="68"/>
      <c r="IIJ174" s="69"/>
      <c r="IIK174" s="70"/>
      <c r="IIL174" s="67"/>
      <c r="IIM174" s="68"/>
      <c r="IIN174" s="69"/>
      <c r="IIO174" s="70"/>
      <c r="IIP174" s="67"/>
      <c r="IIQ174" s="68"/>
      <c r="IIR174" s="69"/>
      <c r="IIS174" s="70"/>
      <c r="IIT174" s="67"/>
      <c r="IIU174" s="68"/>
      <c r="IIV174" s="69"/>
      <c r="IIW174" s="70"/>
      <c r="IIX174" s="67"/>
      <c r="IIY174" s="68"/>
      <c r="IIZ174" s="69"/>
      <c r="IJA174" s="70"/>
      <c r="IJB174" s="67"/>
      <c r="IJC174" s="68"/>
      <c r="IJD174" s="69"/>
      <c r="IJE174" s="70"/>
      <c r="IJF174" s="67"/>
      <c r="IJG174" s="68"/>
      <c r="IJH174" s="69"/>
      <c r="IJI174" s="70"/>
      <c r="IJJ174" s="67"/>
      <c r="IJK174" s="68"/>
      <c r="IJL174" s="69"/>
      <c r="IJM174" s="70"/>
      <c r="IJN174" s="67"/>
      <c r="IJO174" s="68"/>
      <c r="IJP174" s="69"/>
      <c r="IJQ174" s="70"/>
      <c r="IJR174" s="67"/>
      <c r="IJS174" s="68"/>
      <c r="IJT174" s="69"/>
      <c r="IJU174" s="70"/>
      <c r="IJV174" s="67"/>
      <c r="IJW174" s="68"/>
      <c r="IJX174" s="69"/>
      <c r="IJY174" s="70"/>
      <c r="IJZ174" s="67"/>
      <c r="IKA174" s="68"/>
      <c r="IKB174" s="69"/>
      <c r="IKC174" s="70"/>
      <c r="IKD174" s="67"/>
      <c r="IKE174" s="68"/>
      <c r="IKF174" s="69"/>
      <c r="IKG174" s="70"/>
      <c r="IKH174" s="67"/>
      <c r="IKI174" s="68"/>
      <c r="IKJ174" s="69"/>
      <c r="IKK174" s="70"/>
      <c r="IKL174" s="67"/>
      <c r="IKM174" s="68"/>
      <c r="IKN174" s="69"/>
      <c r="IKO174" s="70"/>
      <c r="IKP174" s="67"/>
      <c r="IKQ174" s="68"/>
      <c r="IKR174" s="69"/>
      <c r="IKS174" s="70"/>
      <c r="IKT174" s="67"/>
      <c r="IKU174" s="68"/>
      <c r="IKV174" s="69"/>
      <c r="IKW174" s="70"/>
      <c r="IKX174" s="67"/>
      <c r="IKY174" s="68"/>
      <c r="IKZ174" s="69"/>
      <c r="ILA174" s="70"/>
      <c r="ILB174" s="67"/>
      <c r="ILC174" s="68"/>
      <c r="ILD174" s="69"/>
      <c r="ILE174" s="70"/>
      <c r="ILF174" s="67"/>
      <c r="ILG174" s="68"/>
      <c r="ILH174" s="69"/>
      <c r="ILI174" s="70"/>
      <c r="ILJ174" s="67"/>
      <c r="ILK174" s="68"/>
      <c r="ILL174" s="69"/>
      <c r="ILM174" s="70"/>
      <c r="ILN174" s="67"/>
      <c r="ILO174" s="68"/>
      <c r="ILP174" s="69"/>
      <c r="ILQ174" s="70"/>
      <c r="ILR174" s="67"/>
      <c r="ILS174" s="68"/>
      <c r="ILT174" s="69"/>
      <c r="ILU174" s="70"/>
      <c r="ILV174" s="67"/>
      <c r="ILW174" s="68"/>
      <c r="ILX174" s="69"/>
      <c r="ILY174" s="70"/>
      <c r="ILZ174" s="67"/>
      <c r="IMA174" s="68"/>
      <c r="IMB174" s="69"/>
      <c r="IMC174" s="70"/>
      <c r="IMD174" s="67"/>
      <c r="IME174" s="68"/>
      <c r="IMF174" s="69"/>
      <c r="IMG174" s="70"/>
      <c r="IMH174" s="67"/>
      <c r="IMI174" s="68"/>
      <c r="IMJ174" s="69"/>
      <c r="IMK174" s="70"/>
      <c r="IML174" s="67"/>
      <c r="IMM174" s="68"/>
      <c r="IMN174" s="69"/>
      <c r="IMO174" s="70"/>
      <c r="IMP174" s="67"/>
      <c r="IMQ174" s="68"/>
      <c r="IMR174" s="69"/>
      <c r="IMS174" s="70"/>
      <c r="IMT174" s="67"/>
      <c r="IMU174" s="68"/>
      <c r="IMV174" s="69"/>
      <c r="IMW174" s="70"/>
      <c r="IMX174" s="67"/>
      <c r="IMY174" s="68"/>
      <c r="IMZ174" s="69"/>
      <c r="INA174" s="70"/>
      <c r="INB174" s="67"/>
      <c r="INC174" s="68"/>
      <c r="IND174" s="69"/>
      <c r="INE174" s="70"/>
      <c r="INF174" s="67"/>
      <c r="ING174" s="68"/>
      <c r="INH174" s="69"/>
      <c r="INI174" s="70"/>
      <c r="INJ174" s="67"/>
      <c r="INK174" s="68"/>
      <c r="INL174" s="69"/>
      <c r="INM174" s="70"/>
      <c r="INN174" s="67"/>
      <c r="INO174" s="68"/>
      <c r="INP174" s="69"/>
      <c r="INQ174" s="70"/>
      <c r="INR174" s="67"/>
      <c r="INS174" s="68"/>
      <c r="INT174" s="69"/>
      <c r="INU174" s="70"/>
      <c r="INV174" s="67"/>
      <c r="INW174" s="68"/>
      <c r="INX174" s="69"/>
      <c r="INY174" s="70"/>
      <c r="INZ174" s="67"/>
      <c r="IOA174" s="68"/>
      <c r="IOB174" s="69"/>
      <c r="IOC174" s="70"/>
      <c r="IOD174" s="67"/>
      <c r="IOE174" s="68"/>
      <c r="IOF174" s="69"/>
      <c r="IOG174" s="70"/>
      <c r="IOH174" s="67"/>
      <c r="IOI174" s="68"/>
      <c r="IOJ174" s="69"/>
      <c r="IOK174" s="70"/>
      <c r="IOL174" s="67"/>
      <c r="IOM174" s="68"/>
      <c r="ION174" s="69"/>
      <c r="IOO174" s="70"/>
      <c r="IOP174" s="67"/>
      <c r="IOQ174" s="68"/>
      <c r="IOR174" s="69"/>
      <c r="IOS174" s="70"/>
      <c r="IOT174" s="67"/>
      <c r="IOU174" s="68"/>
      <c r="IOV174" s="69"/>
      <c r="IOW174" s="70"/>
      <c r="IOX174" s="67"/>
      <c r="IOY174" s="68"/>
      <c r="IOZ174" s="69"/>
      <c r="IPA174" s="70"/>
      <c r="IPB174" s="67"/>
      <c r="IPC174" s="68"/>
      <c r="IPD174" s="69"/>
      <c r="IPE174" s="70"/>
      <c r="IPF174" s="67"/>
      <c r="IPG174" s="68"/>
      <c r="IPH174" s="69"/>
      <c r="IPI174" s="70"/>
      <c r="IPJ174" s="67"/>
      <c r="IPK174" s="68"/>
      <c r="IPL174" s="69"/>
      <c r="IPM174" s="70"/>
      <c r="IPN174" s="67"/>
      <c r="IPO174" s="68"/>
      <c r="IPP174" s="69"/>
      <c r="IPQ174" s="70"/>
      <c r="IPR174" s="67"/>
      <c r="IPS174" s="68"/>
      <c r="IPT174" s="69"/>
      <c r="IPU174" s="70"/>
      <c r="IPV174" s="67"/>
      <c r="IPW174" s="68"/>
      <c r="IPX174" s="69"/>
      <c r="IPY174" s="70"/>
      <c r="IPZ174" s="67"/>
      <c r="IQA174" s="68"/>
      <c r="IQB174" s="69"/>
      <c r="IQC174" s="70"/>
      <c r="IQD174" s="67"/>
      <c r="IQE174" s="68"/>
      <c r="IQF174" s="69"/>
      <c r="IQG174" s="70"/>
      <c r="IQH174" s="67"/>
      <c r="IQI174" s="68"/>
      <c r="IQJ174" s="69"/>
      <c r="IQK174" s="70"/>
      <c r="IQL174" s="67"/>
      <c r="IQM174" s="68"/>
      <c r="IQN174" s="69"/>
      <c r="IQO174" s="70"/>
      <c r="IQP174" s="67"/>
      <c r="IQQ174" s="68"/>
      <c r="IQR174" s="69"/>
      <c r="IQS174" s="70"/>
      <c r="IQT174" s="67"/>
      <c r="IQU174" s="68"/>
      <c r="IQV174" s="69"/>
      <c r="IQW174" s="70"/>
      <c r="IQX174" s="67"/>
      <c r="IQY174" s="68"/>
      <c r="IQZ174" s="69"/>
      <c r="IRA174" s="70"/>
      <c r="IRB174" s="67"/>
      <c r="IRC174" s="68"/>
      <c r="IRD174" s="69"/>
      <c r="IRE174" s="70"/>
      <c r="IRF174" s="67"/>
      <c r="IRG174" s="68"/>
      <c r="IRH174" s="69"/>
      <c r="IRI174" s="70"/>
      <c r="IRJ174" s="67"/>
      <c r="IRK174" s="68"/>
      <c r="IRL174" s="69"/>
      <c r="IRM174" s="70"/>
      <c r="IRN174" s="67"/>
      <c r="IRO174" s="68"/>
      <c r="IRP174" s="69"/>
      <c r="IRQ174" s="70"/>
      <c r="IRR174" s="67"/>
      <c r="IRS174" s="68"/>
      <c r="IRT174" s="69"/>
      <c r="IRU174" s="70"/>
      <c r="IRV174" s="67"/>
      <c r="IRW174" s="68"/>
      <c r="IRX174" s="69"/>
      <c r="IRY174" s="70"/>
      <c r="IRZ174" s="67"/>
      <c r="ISA174" s="68"/>
      <c r="ISB174" s="69"/>
      <c r="ISC174" s="70"/>
      <c r="ISD174" s="67"/>
      <c r="ISE174" s="68"/>
      <c r="ISF174" s="69"/>
      <c r="ISG174" s="70"/>
      <c r="ISH174" s="67"/>
      <c r="ISI174" s="68"/>
      <c r="ISJ174" s="69"/>
      <c r="ISK174" s="70"/>
      <c r="ISL174" s="67"/>
      <c r="ISM174" s="68"/>
      <c r="ISN174" s="69"/>
      <c r="ISO174" s="70"/>
      <c r="ISP174" s="67"/>
      <c r="ISQ174" s="68"/>
      <c r="ISR174" s="69"/>
      <c r="ISS174" s="70"/>
      <c r="IST174" s="67"/>
      <c r="ISU174" s="68"/>
      <c r="ISV174" s="69"/>
      <c r="ISW174" s="70"/>
      <c r="ISX174" s="67"/>
      <c r="ISY174" s="68"/>
      <c r="ISZ174" s="69"/>
      <c r="ITA174" s="70"/>
      <c r="ITB174" s="67"/>
      <c r="ITC174" s="68"/>
      <c r="ITD174" s="69"/>
      <c r="ITE174" s="70"/>
      <c r="ITF174" s="67"/>
      <c r="ITG174" s="68"/>
      <c r="ITH174" s="69"/>
      <c r="ITI174" s="70"/>
      <c r="ITJ174" s="67"/>
      <c r="ITK174" s="68"/>
      <c r="ITL174" s="69"/>
      <c r="ITM174" s="70"/>
      <c r="ITN174" s="67"/>
      <c r="ITO174" s="68"/>
      <c r="ITP174" s="69"/>
      <c r="ITQ174" s="70"/>
      <c r="ITR174" s="67"/>
      <c r="ITS174" s="68"/>
      <c r="ITT174" s="69"/>
      <c r="ITU174" s="70"/>
      <c r="ITV174" s="67"/>
      <c r="ITW174" s="68"/>
      <c r="ITX174" s="69"/>
      <c r="ITY174" s="70"/>
      <c r="ITZ174" s="67"/>
      <c r="IUA174" s="68"/>
      <c r="IUB174" s="69"/>
      <c r="IUC174" s="70"/>
      <c r="IUD174" s="67"/>
      <c r="IUE174" s="68"/>
      <c r="IUF174" s="69"/>
      <c r="IUG174" s="70"/>
      <c r="IUH174" s="67"/>
      <c r="IUI174" s="68"/>
      <c r="IUJ174" s="69"/>
      <c r="IUK174" s="70"/>
      <c r="IUL174" s="67"/>
      <c r="IUM174" s="68"/>
      <c r="IUN174" s="69"/>
      <c r="IUO174" s="70"/>
      <c r="IUP174" s="67"/>
      <c r="IUQ174" s="68"/>
      <c r="IUR174" s="69"/>
      <c r="IUS174" s="70"/>
      <c r="IUT174" s="67"/>
      <c r="IUU174" s="68"/>
      <c r="IUV174" s="69"/>
      <c r="IUW174" s="70"/>
      <c r="IUX174" s="67"/>
      <c r="IUY174" s="68"/>
      <c r="IUZ174" s="69"/>
      <c r="IVA174" s="70"/>
      <c r="IVB174" s="67"/>
      <c r="IVC174" s="68"/>
      <c r="IVD174" s="69"/>
      <c r="IVE174" s="70"/>
      <c r="IVF174" s="67"/>
      <c r="IVG174" s="68"/>
      <c r="IVH174" s="69"/>
      <c r="IVI174" s="70"/>
      <c r="IVJ174" s="67"/>
      <c r="IVK174" s="68"/>
      <c r="IVL174" s="69"/>
      <c r="IVM174" s="70"/>
      <c r="IVN174" s="67"/>
      <c r="IVO174" s="68"/>
      <c r="IVP174" s="69"/>
      <c r="IVQ174" s="70"/>
      <c r="IVR174" s="67"/>
      <c r="IVS174" s="68"/>
      <c r="IVT174" s="69"/>
      <c r="IVU174" s="70"/>
      <c r="IVV174" s="67"/>
      <c r="IVW174" s="68"/>
      <c r="IVX174" s="69"/>
      <c r="IVY174" s="70"/>
      <c r="IVZ174" s="67"/>
      <c r="IWA174" s="68"/>
      <c r="IWB174" s="69"/>
      <c r="IWC174" s="70"/>
      <c r="IWD174" s="67"/>
      <c r="IWE174" s="68"/>
      <c r="IWF174" s="69"/>
      <c r="IWG174" s="70"/>
      <c r="IWH174" s="67"/>
      <c r="IWI174" s="68"/>
      <c r="IWJ174" s="69"/>
      <c r="IWK174" s="70"/>
      <c r="IWL174" s="67"/>
      <c r="IWM174" s="68"/>
      <c r="IWN174" s="69"/>
      <c r="IWO174" s="70"/>
      <c r="IWP174" s="67"/>
      <c r="IWQ174" s="68"/>
      <c r="IWR174" s="69"/>
      <c r="IWS174" s="70"/>
      <c r="IWT174" s="67"/>
      <c r="IWU174" s="68"/>
      <c r="IWV174" s="69"/>
      <c r="IWW174" s="70"/>
      <c r="IWX174" s="67"/>
      <c r="IWY174" s="68"/>
      <c r="IWZ174" s="69"/>
      <c r="IXA174" s="70"/>
      <c r="IXB174" s="67"/>
      <c r="IXC174" s="68"/>
      <c r="IXD174" s="69"/>
      <c r="IXE174" s="70"/>
      <c r="IXF174" s="67"/>
      <c r="IXG174" s="68"/>
      <c r="IXH174" s="69"/>
      <c r="IXI174" s="70"/>
      <c r="IXJ174" s="67"/>
      <c r="IXK174" s="68"/>
      <c r="IXL174" s="69"/>
      <c r="IXM174" s="70"/>
      <c r="IXN174" s="67"/>
      <c r="IXO174" s="68"/>
      <c r="IXP174" s="69"/>
      <c r="IXQ174" s="70"/>
      <c r="IXR174" s="67"/>
      <c r="IXS174" s="68"/>
      <c r="IXT174" s="69"/>
      <c r="IXU174" s="70"/>
      <c r="IXV174" s="67"/>
      <c r="IXW174" s="68"/>
      <c r="IXX174" s="69"/>
      <c r="IXY174" s="70"/>
      <c r="IXZ174" s="67"/>
      <c r="IYA174" s="68"/>
      <c r="IYB174" s="69"/>
      <c r="IYC174" s="70"/>
      <c r="IYD174" s="67"/>
      <c r="IYE174" s="68"/>
      <c r="IYF174" s="69"/>
      <c r="IYG174" s="70"/>
      <c r="IYH174" s="67"/>
      <c r="IYI174" s="68"/>
      <c r="IYJ174" s="69"/>
      <c r="IYK174" s="70"/>
      <c r="IYL174" s="67"/>
      <c r="IYM174" s="68"/>
      <c r="IYN174" s="69"/>
      <c r="IYO174" s="70"/>
      <c r="IYP174" s="67"/>
      <c r="IYQ174" s="68"/>
      <c r="IYR174" s="69"/>
      <c r="IYS174" s="70"/>
      <c r="IYT174" s="67"/>
      <c r="IYU174" s="68"/>
      <c r="IYV174" s="69"/>
      <c r="IYW174" s="70"/>
      <c r="IYX174" s="67"/>
      <c r="IYY174" s="68"/>
      <c r="IYZ174" s="69"/>
      <c r="IZA174" s="70"/>
      <c r="IZB174" s="67"/>
      <c r="IZC174" s="68"/>
      <c r="IZD174" s="69"/>
      <c r="IZE174" s="70"/>
      <c r="IZF174" s="67"/>
      <c r="IZG174" s="68"/>
      <c r="IZH174" s="69"/>
      <c r="IZI174" s="70"/>
      <c r="IZJ174" s="67"/>
      <c r="IZK174" s="68"/>
      <c r="IZL174" s="69"/>
      <c r="IZM174" s="70"/>
      <c r="IZN174" s="67"/>
      <c r="IZO174" s="68"/>
      <c r="IZP174" s="69"/>
      <c r="IZQ174" s="70"/>
      <c r="IZR174" s="67"/>
      <c r="IZS174" s="68"/>
      <c r="IZT174" s="69"/>
      <c r="IZU174" s="70"/>
      <c r="IZV174" s="67"/>
      <c r="IZW174" s="68"/>
      <c r="IZX174" s="69"/>
      <c r="IZY174" s="70"/>
      <c r="IZZ174" s="67"/>
      <c r="JAA174" s="68"/>
      <c r="JAB174" s="69"/>
      <c r="JAC174" s="70"/>
      <c r="JAD174" s="67"/>
      <c r="JAE174" s="68"/>
      <c r="JAF174" s="69"/>
      <c r="JAG174" s="70"/>
      <c r="JAH174" s="67"/>
      <c r="JAI174" s="68"/>
      <c r="JAJ174" s="69"/>
      <c r="JAK174" s="70"/>
      <c r="JAL174" s="67"/>
      <c r="JAM174" s="68"/>
      <c r="JAN174" s="69"/>
      <c r="JAO174" s="70"/>
      <c r="JAP174" s="67"/>
      <c r="JAQ174" s="68"/>
      <c r="JAR174" s="69"/>
      <c r="JAS174" s="70"/>
      <c r="JAT174" s="67"/>
      <c r="JAU174" s="68"/>
      <c r="JAV174" s="69"/>
      <c r="JAW174" s="70"/>
      <c r="JAX174" s="67"/>
      <c r="JAY174" s="68"/>
      <c r="JAZ174" s="69"/>
      <c r="JBA174" s="70"/>
      <c r="JBB174" s="67"/>
      <c r="JBC174" s="68"/>
      <c r="JBD174" s="69"/>
      <c r="JBE174" s="70"/>
      <c r="JBF174" s="67"/>
      <c r="JBG174" s="68"/>
      <c r="JBH174" s="69"/>
      <c r="JBI174" s="70"/>
      <c r="JBJ174" s="67"/>
      <c r="JBK174" s="68"/>
      <c r="JBL174" s="69"/>
      <c r="JBM174" s="70"/>
      <c r="JBN174" s="67"/>
      <c r="JBO174" s="68"/>
      <c r="JBP174" s="69"/>
      <c r="JBQ174" s="70"/>
      <c r="JBR174" s="67"/>
      <c r="JBS174" s="68"/>
      <c r="JBT174" s="69"/>
      <c r="JBU174" s="70"/>
      <c r="JBV174" s="67"/>
      <c r="JBW174" s="68"/>
      <c r="JBX174" s="69"/>
      <c r="JBY174" s="70"/>
      <c r="JBZ174" s="67"/>
      <c r="JCA174" s="68"/>
      <c r="JCB174" s="69"/>
      <c r="JCC174" s="70"/>
      <c r="JCD174" s="67"/>
      <c r="JCE174" s="68"/>
      <c r="JCF174" s="69"/>
      <c r="JCG174" s="70"/>
      <c r="JCH174" s="67"/>
      <c r="JCI174" s="68"/>
      <c r="JCJ174" s="69"/>
      <c r="JCK174" s="70"/>
      <c r="JCL174" s="67"/>
      <c r="JCM174" s="68"/>
      <c r="JCN174" s="69"/>
      <c r="JCO174" s="70"/>
      <c r="JCP174" s="67"/>
      <c r="JCQ174" s="68"/>
      <c r="JCR174" s="69"/>
      <c r="JCS174" s="70"/>
      <c r="JCT174" s="67"/>
      <c r="JCU174" s="68"/>
      <c r="JCV174" s="69"/>
      <c r="JCW174" s="70"/>
      <c r="JCX174" s="67"/>
      <c r="JCY174" s="68"/>
      <c r="JCZ174" s="69"/>
      <c r="JDA174" s="70"/>
      <c r="JDB174" s="67"/>
      <c r="JDC174" s="68"/>
      <c r="JDD174" s="69"/>
      <c r="JDE174" s="70"/>
      <c r="JDF174" s="67"/>
      <c r="JDG174" s="68"/>
      <c r="JDH174" s="69"/>
      <c r="JDI174" s="70"/>
      <c r="JDJ174" s="67"/>
      <c r="JDK174" s="68"/>
      <c r="JDL174" s="69"/>
      <c r="JDM174" s="70"/>
      <c r="JDN174" s="67"/>
      <c r="JDO174" s="68"/>
      <c r="JDP174" s="69"/>
      <c r="JDQ174" s="70"/>
      <c r="JDR174" s="67"/>
      <c r="JDS174" s="68"/>
      <c r="JDT174" s="69"/>
      <c r="JDU174" s="70"/>
      <c r="JDV174" s="67"/>
      <c r="JDW174" s="68"/>
      <c r="JDX174" s="69"/>
      <c r="JDY174" s="70"/>
      <c r="JDZ174" s="67"/>
      <c r="JEA174" s="68"/>
      <c r="JEB174" s="69"/>
      <c r="JEC174" s="70"/>
      <c r="JED174" s="67"/>
      <c r="JEE174" s="68"/>
      <c r="JEF174" s="69"/>
      <c r="JEG174" s="70"/>
      <c r="JEH174" s="67"/>
      <c r="JEI174" s="68"/>
      <c r="JEJ174" s="69"/>
      <c r="JEK174" s="70"/>
      <c r="JEL174" s="67"/>
      <c r="JEM174" s="68"/>
      <c r="JEN174" s="69"/>
      <c r="JEO174" s="70"/>
      <c r="JEP174" s="67"/>
      <c r="JEQ174" s="68"/>
      <c r="JER174" s="69"/>
      <c r="JES174" s="70"/>
      <c r="JET174" s="67"/>
      <c r="JEU174" s="68"/>
      <c r="JEV174" s="69"/>
      <c r="JEW174" s="70"/>
      <c r="JEX174" s="67"/>
      <c r="JEY174" s="68"/>
      <c r="JEZ174" s="69"/>
      <c r="JFA174" s="70"/>
      <c r="JFB174" s="67"/>
      <c r="JFC174" s="68"/>
      <c r="JFD174" s="69"/>
      <c r="JFE174" s="70"/>
      <c r="JFF174" s="67"/>
      <c r="JFG174" s="68"/>
      <c r="JFH174" s="69"/>
      <c r="JFI174" s="70"/>
      <c r="JFJ174" s="67"/>
      <c r="JFK174" s="68"/>
      <c r="JFL174" s="69"/>
      <c r="JFM174" s="70"/>
      <c r="JFN174" s="67"/>
      <c r="JFO174" s="68"/>
      <c r="JFP174" s="69"/>
      <c r="JFQ174" s="70"/>
      <c r="JFR174" s="67"/>
      <c r="JFS174" s="68"/>
      <c r="JFT174" s="69"/>
      <c r="JFU174" s="70"/>
      <c r="JFV174" s="67"/>
      <c r="JFW174" s="68"/>
      <c r="JFX174" s="69"/>
      <c r="JFY174" s="70"/>
      <c r="JFZ174" s="67"/>
      <c r="JGA174" s="68"/>
      <c r="JGB174" s="69"/>
      <c r="JGC174" s="70"/>
      <c r="JGD174" s="67"/>
      <c r="JGE174" s="68"/>
      <c r="JGF174" s="69"/>
      <c r="JGG174" s="70"/>
      <c r="JGH174" s="67"/>
      <c r="JGI174" s="68"/>
      <c r="JGJ174" s="69"/>
      <c r="JGK174" s="70"/>
      <c r="JGL174" s="67"/>
      <c r="JGM174" s="68"/>
      <c r="JGN174" s="69"/>
      <c r="JGO174" s="70"/>
      <c r="JGP174" s="67"/>
      <c r="JGQ174" s="68"/>
      <c r="JGR174" s="69"/>
      <c r="JGS174" s="70"/>
      <c r="JGT174" s="67"/>
      <c r="JGU174" s="68"/>
      <c r="JGV174" s="69"/>
      <c r="JGW174" s="70"/>
      <c r="JGX174" s="67"/>
      <c r="JGY174" s="68"/>
      <c r="JGZ174" s="69"/>
      <c r="JHA174" s="70"/>
      <c r="JHB174" s="67"/>
      <c r="JHC174" s="68"/>
      <c r="JHD174" s="69"/>
      <c r="JHE174" s="70"/>
      <c r="JHF174" s="67"/>
      <c r="JHG174" s="68"/>
      <c r="JHH174" s="69"/>
      <c r="JHI174" s="70"/>
      <c r="JHJ174" s="67"/>
      <c r="JHK174" s="68"/>
      <c r="JHL174" s="69"/>
      <c r="JHM174" s="70"/>
      <c r="JHN174" s="67"/>
      <c r="JHO174" s="68"/>
      <c r="JHP174" s="69"/>
      <c r="JHQ174" s="70"/>
      <c r="JHR174" s="67"/>
      <c r="JHS174" s="68"/>
      <c r="JHT174" s="69"/>
      <c r="JHU174" s="70"/>
      <c r="JHV174" s="67"/>
      <c r="JHW174" s="68"/>
      <c r="JHX174" s="69"/>
      <c r="JHY174" s="70"/>
      <c r="JHZ174" s="67"/>
      <c r="JIA174" s="68"/>
      <c r="JIB174" s="69"/>
      <c r="JIC174" s="70"/>
      <c r="JID174" s="67"/>
      <c r="JIE174" s="68"/>
      <c r="JIF174" s="69"/>
      <c r="JIG174" s="70"/>
      <c r="JIH174" s="67"/>
      <c r="JII174" s="68"/>
      <c r="JIJ174" s="69"/>
      <c r="JIK174" s="70"/>
      <c r="JIL174" s="67"/>
      <c r="JIM174" s="68"/>
      <c r="JIN174" s="69"/>
      <c r="JIO174" s="70"/>
      <c r="JIP174" s="67"/>
      <c r="JIQ174" s="68"/>
      <c r="JIR174" s="69"/>
      <c r="JIS174" s="70"/>
      <c r="JIT174" s="67"/>
      <c r="JIU174" s="68"/>
      <c r="JIV174" s="69"/>
      <c r="JIW174" s="70"/>
      <c r="JIX174" s="67"/>
      <c r="JIY174" s="68"/>
      <c r="JIZ174" s="69"/>
      <c r="JJA174" s="70"/>
      <c r="JJB174" s="67"/>
      <c r="JJC174" s="68"/>
      <c r="JJD174" s="69"/>
      <c r="JJE174" s="70"/>
      <c r="JJF174" s="67"/>
      <c r="JJG174" s="68"/>
      <c r="JJH174" s="69"/>
      <c r="JJI174" s="70"/>
      <c r="JJJ174" s="67"/>
      <c r="JJK174" s="68"/>
      <c r="JJL174" s="69"/>
      <c r="JJM174" s="70"/>
      <c r="JJN174" s="67"/>
      <c r="JJO174" s="68"/>
      <c r="JJP174" s="69"/>
      <c r="JJQ174" s="70"/>
      <c r="JJR174" s="67"/>
      <c r="JJS174" s="68"/>
      <c r="JJT174" s="69"/>
      <c r="JJU174" s="70"/>
      <c r="JJV174" s="67"/>
      <c r="JJW174" s="68"/>
      <c r="JJX174" s="69"/>
      <c r="JJY174" s="70"/>
      <c r="JJZ174" s="67"/>
      <c r="JKA174" s="68"/>
      <c r="JKB174" s="69"/>
      <c r="JKC174" s="70"/>
      <c r="JKD174" s="67"/>
      <c r="JKE174" s="68"/>
      <c r="JKF174" s="69"/>
      <c r="JKG174" s="70"/>
      <c r="JKH174" s="67"/>
      <c r="JKI174" s="68"/>
      <c r="JKJ174" s="69"/>
      <c r="JKK174" s="70"/>
      <c r="JKL174" s="67"/>
      <c r="JKM174" s="68"/>
      <c r="JKN174" s="69"/>
      <c r="JKO174" s="70"/>
      <c r="JKP174" s="67"/>
      <c r="JKQ174" s="68"/>
      <c r="JKR174" s="69"/>
      <c r="JKS174" s="70"/>
      <c r="JKT174" s="67"/>
      <c r="JKU174" s="68"/>
      <c r="JKV174" s="69"/>
      <c r="JKW174" s="70"/>
      <c r="JKX174" s="67"/>
      <c r="JKY174" s="68"/>
      <c r="JKZ174" s="69"/>
      <c r="JLA174" s="70"/>
      <c r="JLB174" s="67"/>
      <c r="JLC174" s="68"/>
      <c r="JLD174" s="69"/>
      <c r="JLE174" s="70"/>
      <c r="JLF174" s="67"/>
      <c r="JLG174" s="68"/>
      <c r="JLH174" s="69"/>
      <c r="JLI174" s="70"/>
      <c r="JLJ174" s="67"/>
      <c r="JLK174" s="68"/>
      <c r="JLL174" s="69"/>
      <c r="JLM174" s="70"/>
      <c r="JLN174" s="67"/>
      <c r="JLO174" s="68"/>
      <c r="JLP174" s="69"/>
      <c r="JLQ174" s="70"/>
      <c r="JLR174" s="67"/>
      <c r="JLS174" s="68"/>
      <c r="JLT174" s="69"/>
      <c r="JLU174" s="70"/>
      <c r="JLV174" s="67"/>
      <c r="JLW174" s="68"/>
      <c r="JLX174" s="69"/>
      <c r="JLY174" s="70"/>
      <c r="JLZ174" s="67"/>
      <c r="JMA174" s="68"/>
      <c r="JMB174" s="69"/>
      <c r="JMC174" s="70"/>
      <c r="JMD174" s="67"/>
      <c r="JME174" s="68"/>
      <c r="JMF174" s="69"/>
      <c r="JMG174" s="70"/>
      <c r="JMH174" s="67"/>
      <c r="JMI174" s="68"/>
      <c r="JMJ174" s="69"/>
      <c r="JMK174" s="70"/>
      <c r="JML174" s="67"/>
      <c r="JMM174" s="68"/>
      <c r="JMN174" s="69"/>
      <c r="JMO174" s="70"/>
      <c r="JMP174" s="67"/>
      <c r="JMQ174" s="68"/>
      <c r="JMR174" s="69"/>
      <c r="JMS174" s="70"/>
      <c r="JMT174" s="67"/>
      <c r="JMU174" s="68"/>
      <c r="JMV174" s="69"/>
      <c r="JMW174" s="70"/>
      <c r="JMX174" s="67"/>
      <c r="JMY174" s="68"/>
      <c r="JMZ174" s="69"/>
      <c r="JNA174" s="70"/>
      <c r="JNB174" s="67"/>
      <c r="JNC174" s="68"/>
      <c r="JND174" s="69"/>
      <c r="JNE174" s="70"/>
      <c r="JNF174" s="67"/>
      <c r="JNG174" s="68"/>
      <c r="JNH174" s="69"/>
      <c r="JNI174" s="70"/>
      <c r="JNJ174" s="67"/>
      <c r="JNK174" s="68"/>
      <c r="JNL174" s="69"/>
      <c r="JNM174" s="70"/>
      <c r="JNN174" s="67"/>
      <c r="JNO174" s="68"/>
      <c r="JNP174" s="69"/>
      <c r="JNQ174" s="70"/>
      <c r="JNR174" s="67"/>
      <c r="JNS174" s="68"/>
      <c r="JNT174" s="69"/>
      <c r="JNU174" s="70"/>
      <c r="JNV174" s="67"/>
      <c r="JNW174" s="68"/>
      <c r="JNX174" s="69"/>
      <c r="JNY174" s="70"/>
      <c r="JNZ174" s="67"/>
      <c r="JOA174" s="68"/>
      <c r="JOB174" s="69"/>
      <c r="JOC174" s="70"/>
      <c r="JOD174" s="67"/>
      <c r="JOE174" s="68"/>
      <c r="JOF174" s="69"/>
      <c r="JOG174" s="70"/>
      <c r="JOH174" s="67"/>
      <c r="JOI174" s="68"/>
      <c r="JOJ174" s="69"/>
      <c r="JOK174" s="70"/>
      <c r="JOL174" s="67"/>
      <c r="JOM174" s="68"/>
      <c r="JON174" s="69"/>
      <c r="JOO174" s="70"/>
      <c r="JOP174" s="67"/>
      <c r="JOQ174" s="68"/>
      <c r="JOR174" s="69"/>
      <c r="JOS174" s="70"/>
      <c r="JOT174" s="67"/>
      <c r="JOU174" s="68"/>
      <c r="JOV174" s="69"/>
      <c r="JOW174" s="70"/>
      <c r="JOX174" s="67"/>
      <c r="JOY174" s="68"/>
      <c r="JOZ174" s="69"/>
      <c r="JPA174" s="70"/>
      <c r="JPB174" s="67"/>
      <c r="JPC174" s="68"/>
      <c r="JPD174" s="69"/>
      <c r="JPE174" s="70"/>
      <c r="JPF174" s="67"/>
      <c r="JPG174" s="68"/>
      <c r="JPH174" s="69"/>
      <c r="JPI174" s="70"/>
      <c r="JPJ174" s="67"/>
      <c r="JPK174" s="68"/>
      <c r="JPL174" s="69"/>
      <c r="JPM174" s="70"/>
      <c r="JPN174" s="67"/>
      <c r="JPO174" s="68"/>
      <c r="JPP174" s="69"/>
      <c r="JPQ174" s="70"/>
      <c r="JPR174" s="67"/>
      <c r="JPS174" s="68"/>
      <c r="JPT174" s="69"/>
      <c r="JPU174" s="70"/>
      <c r="JPV174" s="67"/>
      <c r="JPW174" s="68"/>
      <c r="JPX174" s="69"/>
      <c r="JPY174" s="70"/>
      <c r="JPZ174" s="67"/>
      <c r="JQA174" s="68"/>
      <c r="JQB174" s="69"/>
      <c r="JQC174" s="70"/>
      <c r="JQD174" s="67"/>
      <c r="JQE174" s="68"/>
      <c r="JQF174" s="69"/>
      <c r="JQG174" s="70"/>
      <c r="JQH174" s="67"/>
      <c r="JQI174" s="68"/>
      <c r="JQJ174" s="69"/>
      <c r="JQK174" s="70"/>
      <c r="JQL174" s="67"/>
      <c r="JQM174" s="68"/>
      <c r="JQN174" s="69"/>
      <c r="JQO174" s="70"/>
      <c r="JQP174" s="67"/>
      <c r="JQQ174" s="68"/>
      <c r="JQR174" s="69"/>
      <c r="JQS174" s="70"/>
      <c r="JQT174" s="67"/>
      <c r="JQU174" s="68"/>
      <c r="JQV174" s="69"/>
      <c r="JQW174" s="70"/>
      <c r="JQX174" s="67"/>
      <c r="JQY174" s="68"/>
      <c r="JQZ174" s="69"/>
      <c r="JRA174" s="70"/>
      <c r="JRB174" s="67"/>
      <c r="JRC174" s="68"/>
      <c r="JRD174" s="69"/>
      <c r="JRE174" s="70"/>
      <c r="JRF174" s="67"/>
      <c r="JRG174" s="68"/>
      <c r="JRH174" s="69"/>
      <c r="JRI174" s="70"/>
      <c r="JRJ174" s="67"/>
      <c r="JRK174" s="68"/>
      <c r="JRL174" s="69"/>
      <c r="JRM174" s="70"/>
      <c r="JRN174" s="67"/>
      <c r="JRO174" s="68"/>
      <c r="JRP174" s="69"/>
      <c r="JRQ174" s="70"/>
      <c r="JRR174" s="67"/>
      <c r="JRS174" s="68"/>
      <c r="JRT174" s="69"/>
      <c r="JRU174" s="70"/>
      <c r="JRV174" s="67"/>
      <c r="JRW174" s="68"/>
      <c r="JRX174" s="69"/>
      <c r="JRY174" s="70"/>
      <c r="JRZ174" s="67"/>
      <c r="JSA174" s="68"/>
      <c r="JSB174" s="69"/>
      <c r="JSC174" s="70"/>
      <c r="JSD174" s="67"/>
      <c r="JSE174" s="68"/>
      <c r="JSF174" s="69"/>
      <c r="JSG174" s="70"/>
      <c r="JSH174" s="67"/>
      <c r="JSI174" s="68"/>
      <c r="JSJ174" s="69"/>
      <c r="JSK174" s="70"/>
      <c r="JSL174" s="67"/>
      <c r="JSM174" s="68"/>
      <c r="JSN174" s="69"/>
      <c r="JSO174" s="70"/>
      <c r="JSP174" s="67"/>
      <c r="JSQ174" s="68"/>
      <c r="JSR174" s="69"/>
      <c r="JSS174" s="70"/>
      <c r="JST174" s="67"/>
      <c r="JSU174" s="68"/>
      <c r="JSV174" s="69"/>
      <c r="JSW174" s="70"/>
      <c r="JSX174" s="67"/>
      <c r="JSY174" s="68"/>
      <c r="JSZ174" s="69"/>
      <c r="JTA174" s="70"/>
      <c r="JTB174" s="67"/>
      <c r="JTC174" s="68"/>
      <c r="JTD174" s="69"/>
      <c r="JTE174" s="70"/>
      <c r="JTF174" s="67"/>
      <c r="JTG174" s="68"/>
      <c r="JTH174" s="69"/>
      <c r="JTI174" s="70"/>
      <c r="JTJ174" s="67"/>
      <c r="JTK174" s="68"/>
      <c r="JTL174" s="69"/>
      <c r="JTM174" s="70"/>
      <c r="JTN174" s="67"/>
      <c r="JTO174" s="68"/>
      <c r="JTP174" s="69"/>
      <c r="JTQ174" s="70"/>
      <c r="JTR174" s="67"/>
      <c r="JTS174" s="68"/>
      <c r="JTT174" s="69"/>
      <c r="JTU174" s="70"/>
      <c r="JTV174" s="67"/>
      <c r="JTW174" s="68"/>
      <c r="JTX174" s="69"/>
      <c r="JTY174" s="70"/>
      <c r="JTZ174" s="67"/>
      <c r="JUA174" s="68"/>
      <c r="JUB174" s="69"/>
      <c r="JUC174" s="70"/>
      <c r="JUD174" s="67"/>
      <c r="JUE174" s="68"/>
      <c r="JUF174" s="69"/>
      <c r="JUG174" s="70"/>
      <c r="JUH174" s="67"/>
      <c r="JUI174" s="68"/>
      <c r="JUJ174" s="69"/>
      <c r="JUK174" s="70"/>
      <c r="JUL174" s="67"/>
      <c r="JUM174" s="68"/>
      <c r="JUN174" s="69"/>
      <c r="JUO174" s="70"/>
      <c r="JUP174" s="67"/>
      <c r="JUQ174" s="68"/>
      <c r="JUR174" s="69"/>
      <c r="JUS174" s="70"/>
      <c r="JUT174" s="67"/>
      <c r="JUU174" s="68"/>
      <c r="JUV174" s="69"/>
      <c r="JUW174" s="70"/>
      <c r="JUX174" s="67"/>
      <c r="JUY174" s="68"/>
      <c r="JUZ174" s="69"/>
      <c r="JVA174" s="70"/>
      <c r="JVB174" s="67"/>
      <c r="JVC174" s="68"/>
      <c r="JVD174" s="69"/>
      <c r="JVE174" s="70"/>
      <c r="JVF174" s="67"/>
      <c r="JVG174" s="68"/>
      <c r="JVH174" s="69"/>
      <c r="JVI174" s="70"/>
      <c r="JVJ174" s="67"/>
      <c r="JVK174" s="68"/>
      <c r="JVL174" s="69"/>
      <c r="JVM174" s="70"/>
      <c r="JVN174" s="67"/>
      <c r="JVO174" s="68"/>
      <c r="JVP174" s="69"/>
      <c r="JVQ174" s="70"/>
      <c r="JVR174" s="67"/>
      <c r="JVS174" s="68"/>
      <c r="JVT174" s="69"/>
      <c r="JVU174" s="70"/>
      <c r="JVV174" s="67"/>
      <c r="JVW174" s="68"/>
      <c r="JVX174" s="69"/>
      <c r="JVY174" s="70"/>
      <c r="JVZ174" s="67"/>
      <c r="JWA174" s="68"/>
      <c r="JWB174" s="69"/>
      <c r="JWC174" s="70"/>
      <c r="JWD174" s="67"/>
      <c r="JWE174" s="68"/>
      <c r="JWF174" s="69"/>
      <c r="JWG174" s="70"/>
      <c r="JWH174" s="67"/>
      <c r="JWI174" s="68"/>
      <c r="JWJ174" s="69"/>
      <c r="JWK174" s="70"/>
      <c r="JWL174" s="67"/>
      <c r="JWM174" s="68"/>
      <c r="JWN174" s="69"/>
      <c r="JWO174" s="70"/>
      <c r="JWP174" s="67"/>
      <c r="JWQ174" s="68"/>
      <c r="JWR174" s="69"/>
      <c r="JWS174" s="70"/>
      <c r="JWT174" s="67"/>
      <c r="JWU174" s="68"/>
      <c r="JWV174" s="69"/>
      <c r="JWW174" s="70"/>
      <c r="JWX174" s="67"/>
      <c r="JWY174" s="68"/>
      <c r="JWZ174" s="69"/>
      <c r="JXA174" s="70"/>
      <c r="JXB174" s="67"/>
      <c r="JXC174" s="68"/>
      <c r="JXD174" s="69"/>
      <c r="JXE174" s="70"/>
      <c r="JXF174" s="67"/>
      <c r="JXG174" s="68"/>
      <c r="JXH174" s="69"/>
      <c r="JXI174" s="70"/>
      <c r="JXJ174" s="67"/>
      <c r="JXK174" s="68"/>
      <c r="JXL174" s="69"/>
      <c r="JXM174" s="70"/>
      <c r="JXN174" s="67"/>
      <c r="JXO174" s="68"/>
      <c r="JXP174" s="69"/>
      <c r="JXQ174" s="70"/>
      <c r="JXR174" s="67"/>
      <c r="JXS174" s="68"/>
      <c r="JXT174" s="69"/>
      <c r="JXU174" s="70"/>
      <c r="JXV174" s="67"/>
      <c r="JXW174" s="68"/>
      <c r="JXX174" s="69"/>
      <c r="JXY174" s="70"/>
      <c r="JXZ174" s="67"/>
      <c r="JYA174" s="68"/>
      <c r="JYB174" s="69"/>
      <c r="JYC174" s="70"/>
      <c r="JYD174" s="67"/>
      <c r="JYE174" s="68"/>
      <c r="JYF174" s="69"/>
      <c r="JYG174" s="70"/>
      <c r="JYH174" s="67"/>
      <c r="JYI174" s="68"/>
      <c r="JYJ174" s="69"/>
      <c r="JYK174" s="70"/>
      <c r="JYL174" s="67"/>
      <c r="JYM174" s="68"/>
      <c r="JYN174" s="69"/>
      <c r="JYO174" s="70"/>
      <c r="JYP174" s="67"/>
      <c r="JYQ174" s="68"/>
      <c r="JYR174" s="69"/>
      <c r="JYS174" s="70"/>
      <c r="JYT174" s="67"/>
      <c r="JYU174" s="68"/>
      <c r="JYV174" s="69"/>
      <c r="JYW174" s="70"/>
      <c r="JYX174" s="67"/>
      <c r="JYY174" s="68"/>
      <c r="JYZ174" s="69"/>
      <c r="JZA174" s="70"/>
      <c r="JZB174" s="67"/>
      <c r="JZC174" s="68"/>
      <c r="JZD174" s="69"/>
      <c r="JZE174" s="70"/>
      <c r="JZF174" s="67"/>
      <c r="JZG174" s="68"/>
      <c r="JZH174" s="69"/>
      <c r="JZI174" s="70"/>
      <c r="JZJ174" s="67"/>
      <c r="JZK174" s="68"/>
      <c r="JZL174" s="69"/>
      <c r="JZM174" s="70"/>
      <c r="JZN174" s="67"/>
      <c r="JZO174" s="68"/>
      <c r="JZP174" s="69"/>
      <c r="JZQ174" s="70"/>
      <c r="JZR174" s="67"/>
      <c r="JZS174" s="68"/>
      <c r="JZT174" s="69"/>
      <c r="JZU174" s="70"/>
      <c r="JZV174" s="67"/>
      <c r="JZW174" s="68"/>
      <c r="JZX174" s="69"/>
      <c r="JZY174" s="70"/>
      <c r="JZZ174" s="67"/>
      <c r="KAA174" s="68"/>
      <c r="KAB174" s="69"/>
      <c r="KAC174" s="70"/>
      <c r="KAD174" s="67"/>
      <c r="KAE174" s="68"/>
      <c r="KAF174" s="69"/>
      <c r="KAG174" s="70"/>
      <c r="KAH174" s="67"/>
      <c r="KAI174" s="68"/>
      <c r="KAJ174" s="69"/>
      <c r="KAK174" s="70"/>
      <c r="KAL174" s="67"/>
      <c r="KAM174" s="68"/>
      <c r="KAN174" s="69"/>
      <c r="KAO174" s="70"/>
      <c r="KAP174" s="67"/>
      <c r="KAQ174" s="68"/>
      <c r="KAR174" s="69"/>
      <c r="KAS174" s="70"/>
      <c r="KAT174" s="67"/>
      <c r="KAU174" s="68"/>
      <c r="KAV174" s="69"/>
      <c r="KAW174" s="70"/>
      <c r="KAX174" s="67"/>
      <c r="KAY174" s="68"/>
      <c r="KAZ174" s="69"/>
      <c r="KBA174" s="70"/>
      <c r="KBB174" s="67"/>
      <c r="KBC174" s="68"/>
      <c r="KBD174" s="69"/>
      <c r="KBE174" s="70"/>
      <c r="KBF174" s="67"/>
      <c r="KBG174" s="68"/>
      <c r="KBH174" s="69"/>
      <c r="KBI174" s="70"/>
      <c r="KBJ174" s="67"/>
      <c r="KBK174" s="68"/>
      <c r="KBL174" s="69"/>
      <c r="KBM174" s="70"/>
      <c r="KBN174" s="67"/>
      <c r="KBO174" s="68"/>
      <c r="KBP174" s="69"/>
      <c r="KBQ174" s="70"/>
      <c r="KBR174" s="67"/>
      <c r="KBS174" s="68"/>
      <c r="KBT174" s="69"/>
      <c r="KBU174" s="70"/>
      <c r="KBV174" s="67"/>
      <c r="KBW174" s="68"/>
      <c r="KBX174" s="69"/>
      <c r="KBY174" s="70"/>
      <c r="KBZ174" s="67"/>
      <c r="KCA174" s="68"/>
      <c r="KCB174" s="69"/>
      <c r="KCC174" s="70"/>
      <c r="KCD174" s="67"/>
      <c r="KCE174" s="68"/>
      <c r="KCF174" s="69"/>
      <c r="KCG174" s="70"/>
      <c r="KCH174" s="67"/>
      <c r="KCI174" s="68"/>
      <c r="KCJ174" s="69"/>
      <c r="KCK174" s="70"/>
      <c r="KCL174" s="67"/>
      <c r="KCM174" s="68"/>
      <c r="KCN174" s="69"/>
      <c r="KCO174" s="70"/>
      <c r="KCP174" s="67"/>
      <c r="KCQ174" s="68"/>
      <c r="KCR174" s="69"/>
      <c r="KCS174" s="70"/>
      <c r="KCT174" s="67"/>
      <c r="KCU174" s="68"/>
      <c r="KCV174" s="69"/>
      <c r="KCW174" s="70"/>
      <c r="KCX174" s="67"/>
      <c r="KCY174" s="68"/>
      <c r="KCZ174" s="69"/>
      <c r="KDA174" s="70"/>
      <c r="KDB174" s="67"/>
      <c r="KDC174" s="68"/>
      <c r="KDD174" s="69"/>
      <c r="KDE174" s="70"/>
      <c r="KDF174" s="67"/>
      <c r="KDG174" s="68"/>
      <c r="KDH174" s="69"/>
      <c r="KDI174" s="70"/>
      <c r="KDJ174" s="67"/>
      <c r="KDK174" s="68"/>
      <c r="KDL174" s="69"/>
      <c r="KDM174" s="70"/>
      <c r="KDN174" s="67"/>
      <c r="KDO174" s="68"/>
      <c r="KDP174" s="69"/>
      <c r="KDQ174" s="70"/>
      <c r="KDR174" s="67"/>
      <c r="KDS174" s="68"/>
      <c r="KDT174" s="69"/>
      <c r="KDU174" s="70"/>
      <c r="KDV174" s="67"/>
      <c r="KDW174" s="68"/>
      <c r="KDX174" s="69"/>
      <c r="KDY174" s="70"/>
      <c r="KDZ174" s="67"/>
      <c r="KEA174" s="68"/>
      <c r="KEB174" s="69"/>
      <c r="KEC174" s="70"/>
      <c r="KED174" s="67"/>
      <c r="KEE174" s="68"/>
      <c r="KEF174" s="69"/>
      <c r="KEG174" s="70"/>
      <c r="KEH174" s="67"/>
      <c r="KEI174" s="68"/>
      <c r="KEJ174" s="69"/>
      <c r="KEK174" s="70"/>
      <c r="KEL174" s="67"/>
      <c r="KEM174" s="68"/>
      <c r="KEN174" s="69"/>
      <c r="KEO174" s="70"/>
      <c r="KEP174" s="67"/>
      <c r="KEQ174" s="68"/>
      <c r="KER174" s="69"/>
      <c r="KES174" s="70"/>
      <c r="KET174" s="67"/>
      <c r="KEU174" s="68"/>
      <c r="KEV174" s="69"/>
      <c r="KEW174" s="70"/>
      <c r="KEX174" s="67"/>
      <c r="KEY174" s="68"/>
      <c r="KEZ174" s="69"/>
      <c r="KFA174" s="70"/>
      <c r="KFB174" s="67"/>
      <c r="KFC174" s="68"/>
      <c r="KFD174" s="69"/>
      <c r="KFE174" s="70"/>
      <c r="KFF174" s="67"/>
      <c r="KFG174" s="68"/>
      <c r="KFH174" s="69"/>
      <c r="KFI174" s="70"/>
      <c r="KFJ174" s="67"/>
      <c r="KFK174" s="68"/>
      <c r="KFL174" s="69"/>
      <c r="KFM174" s="70"/>
      <c r="KFN174" s="67"/>
      <c r="KFO174" s="68"/>
      <c r="KFP174" s="69"/>
      <c r="KFQ174" s="70"/>
      <c r="KFR174" s="67"/>
      <c r="KFS174" s="68"/>
      <c r="KFT174" s="69"/>
      <c r="KFU174" s="70"/>
      <c r="KFV174" s="67"/>
      <c r="KFW174" s="68"/>
      <c r="KFX174" s="69"/>
      <c r="KFY174" s="70"/>
      <c r="KFZ174" s="67"/>
      <c r="KGA174" s="68"/>
      <c r="KGB174" s="69"/>
      <c r="KGC174" s="70"/>
      <c r="KGD174" s="67"/>
      <c r="KGE174" s="68"/>
      <c r="KGF174" s="69"/>
      <c r="KGG174" s="70"/>
      <c r="KGH174" s="67"/>
      <c r="KGI174" s="68"/>
      <c r="KGJ174" s="69"/>
      <c r="KGK174" s="70"/>
      <c r="KGL174" s="67"/>
      <c r="KGM174" s="68"/>
      <c r="KGN174" s="69"/>
      <c r="KGO174" s="70"/>
      <c r="KGP174" s="67"/>
      <c r="KGQ174" s="68"/>
      <c r="KGR174" s="69"/>
      <c r="KGS174" s="70"/>
      <c r="KGT174" s="67"/>
      <c r="KGU174" s="68"/>
      <c r="KGV174" s="69"/>
      <c r="KGW174" s="70"/>
      <c r="KGX174" s="67"/>
      <c r="KGY174" s="68"/>
      <c r="KGZ174" s="69"/>
      <c r="KHA174" s="70"/>
      <c r="KHB174" s="67"/>
      <c r="KHC174" s="68"/>
      <c r="KHD174" s="69"/>
      <c r="KHE174" s="70"/>
      <c r="KHF174" s="67"/>
      <c r="KHG174" s="68"/>
      <c r="KHH174" s="69"/>
      <c r="KHI174" s="70"/>
      <c r="KHJ174" s="67"/>
      <c r="KHK174" s="68"/>
      <c r="KHL174" s="69"/>
      <c r="KHM174" s="70"/>
      <c r="KHN174" s="67"/>
      <c r="KHO174" s="68"/>
      <c r="KHP174" s="69"/>
      <c r="KHQ174" s="70"/>
      <c r="KHR174" s="67"/>
      <c r="KHS174" s="68"/>
      <c r="KHT174" s="69"/>
      <c r="KHU174" s="70"/>
      <c r="KHV174" s="67"/>
      <c r="KHW174" s="68"/>
      <c r="KHX174" s="69"/>
      <c r="KHY174" s="70"/>
      <c r="KHZ174" s="67"/>
      <c r="KIA174" s="68"/>
      <c r="KIB174" s="69"/>
      <c r="KIC174" s="70"/>
      <c r="KID174" s="67"/>
      <c r="KIE174" s="68"/>
      <c r="KIF174" s="69"/>
      <c r="KIG174" s="70"/>
      <c r="KIH174" s="67"/>
      <c r="KII174" s="68"/>
      <c r="KIJ174" s="69"/>
      <c r="KIK174" s="70"/>
      <c r="KIL174" s="67"/>
      <c r="KIM174" s="68"/>
      <c r="KIN174" s="69"/>
      <c r="KIO174" s="70"/>
      <c r="KIP174" s="67"/>
      <c r="KIQ174" s="68"/>
      <c r="KIR174" s="69"/>
      <c r="KIS174" s="70"/>
      <c r="KIT174" s="67"/>
      <c r="KIU174" s="68"/>
      <c r="KIV174" s="69"/>
      <c r="KIW174" s="70"/>
      <c r="KIX174" s="67"/>
      <c r="KIY174" s="68"/>
      <c r="KIZ174" s="69"/>
      <c r="KJA174" s="70"/>
      <c r="KJB174" s="67"/>
      <c r="KJC174" s="68"/>
      <c r="KJD174" s="69"/>
      <c r="KJE174" s="70"/>
      <c r="KJF174" s="67"/>
      <c r="KJG174" s="68"/>
      <c r="KJH174" s="69"/>
      <c r="KJI174" s="70"/>
      <c r="KJJ174" s="67"/>
      <c r="KJK174" s="68"/>
      <c r="KJL174" s="69"/>
      <c r="KJM174" s="70"/>
      <c r="KJN174" s="67"/>
      <c r="KJO174" s="68"/>
      <c r="KJP174" s="69"/>
      <c r="KJQ174" s="70"/>
      <c r="KJR174" s="67"/>
      <c r="KJS174" s="68"/>
      <c r="KJT174" s="69"/>
      <c r="KJU174" s="70"/>
      <c r="KJV174" s="67"/>
      <c r="KJW174" s="68"/>
      <c r="KJX174" s="69"/>
      <c r="KJY174" s="70"/>
      <c r="KJZ174" s="67"/>
      <c r="KKA174" s="68"/>
      <c r="KKB174" s="69"/>
      <c r="KKC174" s="70"/>
      <c r="KKD174" s="67"/>
      <c r="KKE174" s="68"/>
      <c r="KKF174" s="69"/>
      <c r="KKG174" s="70"/>
      <c r="KKH174" s="67"/>
      <c r="KKI174" s="68"/>
      <c r="KKJ174" s="69"/>
      <c r="KKK174" s="70"/>
      <c r="KKL174" s="67"/>
      <c r="KKM174" s="68"/>
      <c r="KKN174" s="69"/>
      <c r="KKO174" s="70"/>
      <c r="KKP174" s="67"/>
      <c r="KKQ174" s="68"/>
      <c r="KKR174" s="69"/>
      <c r="KKS174" s="70"/>
      <c r="KKT174" s="67"/>
      <c r="KKU174" s="68"/>
      <c r="KKV174" s="69"/>
      <c r="KKW174" s="70"/>
      <c r="KKX174" s="67"/>
      <c r="KKY174" s="68"/>
      <c r="KKZ174" s="69"/>
      <c r="KLA174" s="70"/>
      <c r="KLB174" s="67"/>
      <c r="KLC174" s="68"/>
      <c r="KLD174" s="69"/>
      <c r="KLE174" s="70"/>
      <c r="KLF174" s="67"/>
      <c r="KLG174" s="68"/>
      <c r="KLH174" s="69"/>
      <c r="KLI174" s="70"/>
      <c r="KLJ174" s="67"/>
      <c r="KLK174" s="68"/>
      <c r="KLL174" s="69"/>
      <c r="KLM174" s="70"/>
      <c r="KLN174" s="67"/>
      <c r="KLO174" s="68"/>
      <c r="KLP174" s="69"/>
      <c r="KLQ174" s="70"/>
      <c r="KLR174" s="67"/>
      <c r="KLS174" s="68"/>
      <c r="KLT174" s="69"/>
      <c r="KLU174" s="70"/>
      <c r="KLV174" s="67"/>
      <c r="KLW174" s="68"/>
      <c r="KLX174" s="69"/>
      <c r="KLY174" s="70"/>
      <c r="KLZ174" s="67"/>
      <c r="KMA174" s="68"/>
      <c r="KMB174" s="69"/>
      <c r="KMC174" s="70"/>
      <c r="KMD174" s="67"/>
      <c r="KME174" s="68"/>
      <c r="KMF174" s="69"/>
      <c r="KMG174" s="70"/>
      <c r="KMH174" s="67"/>
      <c r="KMI174" s="68"/>
      <c r="KMJ174" s="69"/>
      <c r="KMK174" s="70"/>
      <c r="KML174" s="67"/>
      <c r="KMM174" s="68"/>
      <c r="KMN174" s="69"/>
      <c r="KMO174" s="70"/>
      <c r="KMP174" s="67"/>
      <c r="KMQ174" s="68"/>
      <c r="KMR174" s="69"/>
      <c r="KMS174" s="70"/>
      <c r="KMT174" s="67"/>
      <c r="KMU174" s="68"/>
      <c r="KMV174" s="69"/>
      <c r="KMW174" s="70"/>
      <c r="KMX174" s="67"/>
      <c r="KMY174" s="68"/>
      <c r="KMZ174" s="69"/>
      <c r="KNA174" s="70"/>
      <c r="KNB174" s="67"/>
      <c r="KNC174" s="68"/>
      <c r="KND174" s="69"/>
      <c r="KNE174" s="70"/>
      <c r="KNF174" s="67"/>
      <c r="KNG174" s="68"/>
      <c r="KNH174" s="69"/>
      <c r="KNI174" s="70"/>
      <c r="KNJ174" s="67"/>
      <c r="KNK174" s="68"/>
      <c r="KNL174" s="69"/>
      <c r="KNM174" s="70"/>
      <c r="KNN174" s="67"/>
      <c r="KNO174" s="68"/>
      <c r="KNP174" s="69"/>
      <c r="KNQ174" s="70"/>
      <c r="KNR174" s="67"/>
      <c r="KNS174" s="68"/>
      <c r="KNT174" s="69"/>
      <c r="KNU174" s="70"/>
      <c r="KNV174" s="67"/>
      <c r="KNW174" s="68"/>
      <c r="KNX174" s="69"/>
      <c r="KNY174" s="70"/>
      <c r="KNZ174" s="67"/>
      <c r="KOA174" s="68"/>
      <c r="KOB174" s="69"/>
      <c r="KOC174" s="70"/>
      <c r="KOD174" s="67"/>
      <c r="KOE174" s="68"/>
      <c r="KOF174" s="69"/>
      <c r="KOG174" s="70"/>
      <c r="KOH174" s="67"/>
      <c r="KOI174" s="68"/>
      <c r="KOJ174" s="69"/>
      <c r="KOK174" s="70"/>
      <c r="KOL174" s="67"/>
      <c r="KOM174" s="68"/>
      <c r="KON174" s="69"/>
      <c r="KOO174" s="70"/>
      <c r="KOP174" s="67"/>
      <c r="KOQ174" s="68"/>
      <c r="KOR174" s="69"/>
      <c r="KOS174" s="70"/>
      <c r="KOT174" s="67"/>
      <c r="KOU174" s="68"/>
      <c r="KOV174" s="69"/>
      <c r="KOW174" s="70"/>
      <c r="KOX174" s="67"/>
      <c r="KOY174" s="68"/>
      <c r="KOZ174" s="69"/>
      <c r="KPA174" s="70"/>
      <c r="KPB174" s="67"/>
      <c r="KPC174" s="68"/>
      <c r="KPD174" s="69"/>
      <c r="KPE174" s="70"/>
      <c r="KPF174" s="67"/>
      <c r="KPG174" s="68"/>
      <c r="KPH174" s="69"/>
      <c r="KPI174" s="70"/>
      <c r="KPJ174" s="67"/>
      <c r="KPK174" s="68"/>
      <c r="KPL174" s="69"/>
      <c r="KPM174" s="70"/>
      <c r="KPN174" s="67"/>
      <c r="KPO174" s="68"/>
      <c r="KPP174" s="69"/>
      <c r="KPQ174" s="70"/>
      <c r="KPR174" s="67"/>
      <c r="KPS174" s="68"/>
      <c r="KPT174" s="69"/>
      <c r="KPU174" s="70"/>
      <c r="KPV174" s="67"/>
      <c r="KPW174" s="68"/>
      <c r="KPX174" s="69"/>
      <c r="KPY174" s="70"/>
      <c r="KPZ174" s="67"/>
      <c r="KQA174" s="68"/>
      <c r="KQB174" s="69"/>
      <c r="KQC174" s="70"/>
      <c r="KQD174" s="67"/>
      <c r="KQE174" s="68"/>
      <c r="KQF174" s="69"/>
      <c r="KQG174" s="70"/>
      <c r="KQH174" s="67"/>
      <c r="KQI174" s="68"/>
      <c r="KQJ174" s="69"/>
      <c r="KQK174" s="70"/>
      <c r="KQL174" s="67"/>
      <c r="KQM174" s="68"/>
      <c r="KQN174" s="69"/>
      <c r="KQO174" s="70"/>
      <c r="KQP174" s="67"/>
      <c r="KQQ174" s="68"/>
      <c r="KQR174" s="69"/>
      <c r="KQS174" s="70"/>
      <c r="KQT174" s="67"/>
      <c r="KQU174" s="68"/>
      <c r="KQV174" s="69"/>
      <c r="KQW174" s="70"/>
      <c r="KQX174" s="67"/>
      <c r="KQY174" s="68"/>
      <c r="KQZ174" s="69"/>
      <c r="KRA174" s="70"/>
      <c r="KRB174" s="67"/>
      <c r="KRC174" s="68"/>
      <c r="KRD174" s="69"/>
      <c r="KRE174" s="70"/>
      <c r="KRF174" s="67"/>
      <c r="KRG174" s="68"/>
      <c r="KRH174" s="69"/>
      <c r="KRI174" s="70"/>
      <c r="KRJ174" s="67"/>
      <c r="KRK174" s="68"/>
      <c r="KRL174" s="69"/>
      <c r="KRM174" s="70"/>
      <c r="KRN174" s="67"/>
      <c r="KRO174" s="68"/>
      <c r="KRP174" s="69"/>
      <c r="KRQ174" s="70"/>
      <c r="KRR174" s="67"/>
      <c r="KRS174" s="68"/>
      <c r="KRT174" s="69"/>
      <c r="KRU174" s="70"/>
      <c r="KRV174" s="67"/>
      <c r="KRW174" s="68"/>
      <c r="KRX174" s="69"/>
      <c r="KRY174" s="70"/>
      <c r="KRZ174" s="67"/>
      <c r="KSA174" s="68"/>
      <c r="KSB174" s="69"/>
      <c r="KSC174" s="70"/>
      <c r="KSD174" s="67"/>
      <c r="KSE174" s="68"/>
      <c r="KSF174" s="69"/>
      <c r="KSG174" s="70"/>
      <c r="KSH174" s="67"/>
      <c r="KSI174" s="68"/>
      <c r="KSJ174" s="69"/>
      <c r="KSK174" s="70"/>
      <c r="KSL174" s="67"/>
      <c r="KSM174" s="68"/>
      <c r="KSN174" s="69"/>
      <c r="KSO174" s="70"/>
      <c r="KSP174" s="67"/>
      <c r="KSQ174" s="68"/>
      <c r="KSR174" s="69"/>
      <c r="KSS174" s="70"/>
      <c r="KST174" s="67"/>
      <c r="KSU174" s="68"/>
      <c r="KSV174" s="69"/>
      <c r="KSW174" s="70"/>
      <c r="KSX174" s="67"/>
      <c r="KSY174" s="68"/>
      <c r="KSZ174" s="69"/>
      <c r="KTA174" s="70"/>
      <c r="KTB174" s="67"/>
      <c r="KTC174" s="68"/>
      <c r="KTD174" s="69"/>
      <c r="KTE174" s="70"/>
      <c r="KTF174" s="67"/>
      <c r="KTG174" s="68"/>
      <c r="KTH174" s="69"/>
      <c r="KTI174" s="70"/>
      <c r="KTJ174" s="67"/>
      <c r="KTK174" s="68"/>
      <c r="KTL174" s="69"/>
      <c r="KTM174" s="70"/>
      <c r="KTN174" s="67"/>
      <c r="KTO174" s="68"/>
      <c r="KTP174" s="69"/>
      <c r="KTQ174" s="70"/>
      <c r="KTR174" s="67"/>
      <c r="KTS174" s="68"/>
      <c r="KTT174" s="69"/>
      <c r="KTU174" s="70"/>
      <c r="KTV174" s="67"/>
      <c r="KTW174" s="68"/>
      <c r="KTX174" s="69"/>
      <c r="KTY174" s="70"/>
      <c r="KTZ174" s="67"/>
      <c r="KUA174" s="68"/>
      <c r="KUB174" s="69"/>
      <c r="KUC174" s="70"/>
      <c r="KUD174" s="67"/>
      <c r="KUE174" s="68"/>
      <c r="KUF174" s="69"/>
      <c r="KUG174" s="70"/>
      <c r="KUH174" s="67"/>
      <c r="KUI174" s="68"/>
      <c r="KUJ174" s="69"/>
      <c r="KUK174" s="70"/>
      <c r="KUL174" s="67"/>
      <c r="KUM174" s="68"/>
      <c r="KUN174" s="69"/>
      <c r="KUO174" s="70"/>
      <c r="KUP174" s="67"/>
      <c r="KUQ174" s="68"/>
      <c r="KUR174" s="69"/>
      <c r="KUS174" s="70"/>
      <c r="KUT174" s="67"/>
      <c r="KUU174" s="68"/>
      <c r="KUV174" s="69"/>
      <c r="KUW174" s="70"/>
      <c r="KUX174" s="67"/>
      <c r="KUY174" s="68"/>
      <c r="KUZ174" s="69"/>
      <c r="KVA174" s="70"/>
      <c r="KVB174" s="67"/>
      <c r="KVC174" s="68"/>
      <c r="KVD174" s="69"/>
      <c r="KVE174" s="70"/>
      <c r="KVF174" s="67"/>
      <c r="KVG174" s="68"/>
      <c r="KVH174" s="69"/>
      <c r="KVI174" s="70"/>
      <c r="KVJ174" s="67"/>
      <c r="KVK174" s="68"/>
      <c r="KVL174" s="69"/>
      <c r="KVM174" s="70"/>
      <c r="KVN174" s="67"/>
      <c r="KVO174" s="68"/>
      <c r="KVP174" s="69"/>
      <c r="KVQ174" s="70"/>
      <c r="KVR174" s="67"/>
      <c r="KVS174" s="68"/>
      <c r="KVT174" s="69"/>
      <c r="KVU174" s="70"/>
      <c r="KVV174" s="67"/>
      <c r="KVW174" s="68"/>
      <c r="KVX174" s="69"/>
      <c r="KVY174" s="70"/>
      <c r="KVZ174" s="67"/>
      <c r="KWA174" s="68"/>
      <c r="KWB174" s="69"/>
      <c r="KWC174" s="70"/>
      <c r="KWD174" s="67"/>
      <c r="KWE174" s="68"/>
      <c r="KWF174" s="69"/>
      <c r="KWG174" s="70"/>
      <c r="KWH174" s="67"/>
      <c r="KWI174" s="68"/>
      <c r="KWJ174" s="69"/>
      <c r="KWK174" s="70"/>
      <c r="KWL174" s="67"/>
      <c r="KWM174" s="68"/>
      <c r="KWN174" s="69"/>
      <c r="KWO174" s="70"/>
      <c r="KWP174" s="67"/>
      <c r="KWQ174" s="68"/>
      <c r="KWR174" s="69"/>
      <c r="KWS174" s="70"/>
      <c r="KWT174" s="67"/>
      <c r="KWU174" s="68"/>
      <c r="KWV174" s="69"/>
      <c r="KWW174" s="70"/>
      <c r="KWX174" s="67"/>
      <c r="KWY174" s="68"/>
      <c r="KWZ174" s="69"/>
      <c r="KXA174" s="70"/>
      <c r="KXB174" s="67"/>
      <c r="KXC174" s="68"/>
      <c r="KXD174" s="69"/>
      <c r="KXE174" s="70"/>
      <c r="KXF174" s="67"/>
      <c r="KXG174" s="68"/>
      <c r="KXH174" s="69"/>
      <c r="KXI174" s="70"/>
      <c r="KXJ174" s="67"/>
      <c r="KXK174" s="68"/>
      <c r="KXL174" s="69"/>
      <c r="KXM174" s="70"/>
      <c r="KXN174" s="67"/>
      <c r="KXO174" s="68"/>
      <c r="KXP174" s="69"/>
      <c r="KXQ174" s="70"/>
      <c r="KXR174" s="67"/>
      <c r="KXS174" s="68"/>
      <c r="KXT174" s="69"/>
      <c r="KXU174" s="70"/>
      <c r="KXV174" s="67"/>
      <c r="KXW174" s="68"/>
      <c r="KXX174" s="69"/>
      <c r="KXY174" s="70"/>
      <c r="KXZ174" s="67"/>
      <c r="KYA174" s="68"/>
      <c r="KYB174" s="69"/>
      <c r="KYC174" s="70"/>
      <c r="KYD174" s="67"/>
      <c r="KYE174" s="68"/>
      <c r="KYF174" s="69"/>
      <c r="KYG174" s="70"/>
      <c r="KYH174" s="67"/>
      <c r="KYI174" s="68"/>
      <c r="KYJ174" s="69"/>
      <c r="KYK174" s="70"/>
      <c r="KYL174" s="67"/>
      <c r="KYM174" s="68"/>
      <c r="KYN174" s="69"/>
      <c r="KYO174" s="70"/>
      <c r="KYP174" s="67"/>
      <c r="KYQ174" s="68"/>
      <c r="KYR174" s="69"/>
      <c r="KYS174" s="70"/>
      <c r="KYT174" s="67"/>
      <c r="KYU174" s="68"/>
      <c r="KYV174" s="69"/>
      <c r="KYW174" s="70"/>
      <c r="KYX174" s="67"/>
      <c r="KYY174" s="68"/>
      <c r="KYZ174" s="69"/>
      <c r="KZA174" s="70"/>
      <c r="KZB174" s="67"/>
      <c r="KZC174" s="68"/>
      <c r="KZD174" s="69"/>
      <c r="KZE174" s="70"/>
      <c r="KZF174" s="67"/>
      <c r="KZG174" s="68"/>
      <c r="KZH174" s="69"/>
      <c r="KZI174" s="70"/>
      <c r="KZJ174" s="67"/>
      <c r="KZK174" s="68"/>
      <c r="KZL174" s="69"/>
      <c r="KZM174" s="70"/>
      <c r="KZN174" s="67"/>
      <c r="KZO174" s="68"/>
      <c r="KZP174" s="69"/>
      <c r="KZQ174" s="70"/>
      <c r="KZR174" s="67"/>
      <c r="KZS174" s="68"/>
      <c r="KZT174" s="69"/>
      <c r="KZU174" s="70"/>
      <c r="KZV174" s="67"/>
      <c r="KZW174" s="68"/>
      <c r="KZX174" s="69"/>
      <c r="KZY174" s="70"/>
      <c r="KZZ174" s="67"/>
      <c r="LAA174" s="68"/>
      <c r="LAB174" s="69"/>
      <c r="LAC174" s="70"/>
      <c r="LAD174" s="67"/>
      <c r="LAE174" s="68"/>
      <c r="LAF174" s="69"/>
      <c r="LAG174" s="70"/>
      <c r="LAH174" s="67"/>
      <c r="LAI174" s="68"/>
      <c r="LAJ174" s="69"/>
      <c r="LAK174" s="70"/>
      <c r="LAL174" s="67"/>
      <c r="LAM174" s="68"/>
      <c r="LAN174" s="69"/>
      <c r="LAO174" s="70"/>
      <c r="LAP174" s="67"/>
      <c r="LAQ174" s="68"/>
      <c r="LAR174" s="69"/>
      <c r="LAS174" s="70"/>
      <c r="LAT174" s="67"/>
      <c r="LAU174" s="68"/>
      <c r="LAV174" s="69"/>
      <c r="LAW174" s="70"/>
      <c r="LAX174" s="67"/>
      <c r="LAY174" s="68"/>
      <c r="LAZ174" s="69"/>
      <c r="LBA174" s="70"/>
      <c r="LBB174" s="67"/>
      <c r="LBC174" s="68"/>
      <c r="LBD174" s="69"/>
      <c r="LBE174" s="70"/>
      <c r="LBF174" s="67"/>
      <c r="LBG174" s="68"/>
      <c r="LBH174" s="69"/>
      <c r="LBI174" s="70"/>
      <c r="LBJ174" s="67"/>
      <c r="LBK174" s="68"/>
      <c r="LBL174" s="69"/>
      <c r="LBM174" s="70"/>
      <c r="LBN174" s="67"/>
      <c r="LBO174" s="68"/>
      <c r="LBP174" s="69"/>
      <c r="LBQ174" s="70"/>
      <c r="LBR174" s="67"/>
      <c r="LBS174" s="68"/>
      <c r="LBT174" s="69"/>
      <c r="LBU174" s="70"/>
      <c r="LBV174" s="67"/>
      <c r="LBW174" s="68"/>
      <c r="LBX174" s="69"/>
      <c r="LBY174" s="70"/>
      <c r="LBZ174" s="67"/>
      <c r="LCA174" s="68"/>
      <c r="LCB174" s="69"/>
      <c r="LCC174" s="70"/>
      <c r="LCD174" s="67"/>
      <c r="LCE174" s="68"/>
      <c r="LCF174" s="69"/>
      <c r="LCG174" s="70"/>
      <c r="LCH174" s="67"/>
      <c r="LCI174" s="68"/>
      <c r="LCJ174" s="69"/>
      <c r="LCK174" s="70"/>
      <c r="LCL174" s="67"/>
      <c r="LCM174" s="68"/>
      <c r="LCN174" s="69"/>
      <c r="LCO174" s="70"/>
      <c r="LCP174" s="67"/>
      <c r="LCQ174" s="68"/>
      <c r="LCR174" s="69"/>
      <c r="LCS174" s="70"/>
      <c r="LCT174" s="67"/>
      <c r="LCU174" s="68"/>
      <c r="LCV174" s="69"/>
      <c r="LCW174" s="70"/>
      <c r="LCX174" s="67"/>
      <c r="LCY174" s="68"/>
      <c r="LCZ174" s="69"/>
      <c r="LDA174" s="70"/>
      <c r="LDB174" s="67"/>
      <c r="LDC174" s="68"/>
      <c r="LDD174" s="69"/>
      <c r="LDE174" s="70"/>
      <c r="LDF174" s="67"/>
      <c r="LDG174" s="68"/>
      <c r="LDH174" s="69"/>
      <c r="LDI174" s="70"/>
      <c r="LDJ174" s="67"/>
      <c r="LDK174" s="68"/>
      <c r="LDL174" s="69"/>
      <c r="LDM174" s="70"/>
      <c r="LDN174" s="67"/>
      <c r="LDO174" s="68"/>
      <c r="LDP174" s="69"/>
      <c r="LDQ174" s="70"/>
      <c r="LDR174" s="67"/>
      <c r="LDS174" s="68"/>
      <c r="LDT174" s="69"/>
      <c r="LDU174" s="70"/>
      <c r="LDV174" s="67"/>
      <c r="LDW174" s="68"/>
      <c r="LDX174" s="69"/>
      <c r="LDY174" s="70"/>
      <c r="LDZ174" s="67"/>
      <c r="LEA174" s="68"/>
      <c r="LEB174" s="69"/>
      <c r="LEC174" s="70"/>
      <c r="LED174" s="67"/>
      <c r="LEE174" s="68"/>
      <c r="LEF174" s="69"/>
      <c r="LEG174" s="70"/>
      <c r="LEH174" s="67"/>
      <c r="LEI174" s="68"/>
      <c r="LEJ174" s="69"/>
      <c r="LEK174" s="70"/>
      <c r="LEL174" s="67"/>
      <c r="LEM174" s="68"/>
      <c r="LEN174" s="69"/>
      <c r="LEO174" s="70"/>
      <c r="LEP174" s="67"/>
      <c r="LEQ174" s="68"/>
      <c r="LER174" s="69"/>
      <c r="LES174" s="70"/>
      <c r="LET174" s="67"/>
      <c r="LEU174" s="68"/>
      <c r="LEV174" s="69"/>
      <c r="LEW174" s="70"/>
      <c r="LEX174" s="67"/>
      <c r="LEY174" s="68"/>
      <c r="LEZ174" s="69"/>
      <c r="LFA174" s="70"/>
      <c r="LFB174" s="67"/>
      <c r="LFC174" s="68"/>
      <c r="LFD174" s="69"/>
      <c r="LFE174" s="70"/>
      <c r="LFF174" s="67"/>
      <c r="LFG174" s="68"/>
      <c r="LFH174" s="69"/>
      <c r="LFI174" s="70"/>
      <c r="LFJ174" s="67"/>
      <c r="LFK174" s="68"/>
      <c r="LFL174" s="69"/>
      <c r="LFM174" s="70"/>
      <c r="LFN174" s="67"/>
      <c r="LFO174" s="68"/>
      <c r="LFP174" s="69"/>
      <c r="LFQ174" s="70"/>
      <c r="LFR174" s="67"/>
      <c r="LFS174" s="68"/>
      <c r="LFT174" s="69"/>
      <c r="LFU174" s="70"/>
      <c r="LFV174" s="67"/>
      <c r="LFW174" s="68"/>
      <c r="LFX174" s="69"/>
      <c r="LFY174" s="70"/>
      <c r="LFZ174" s="67"/>
      <c r="LGA174" s="68"/>
      <c r="LGB174" s="69"/>
      <c r="LGC174" s="70"/>
      <c r="LGD174" s="67"/>
      <c r="LGE174" s="68"/>
      <c r="LGF174" s="69"/>
      <c r="LGG174" s="70"/>
      <c r="LGH174" s="67"/>
      <c r="LGI174" s="68"/>
      <c r="LGJ174" s="69"/>
      <c r="LGK174" s="70"/>
      <c r="LGL174" s="67"/>
      <c r="LGM174" s="68"/>
      <c r="LGN174" s="69"/>
      <c r="LGO174" s="70"/>
      <c r="LGP174" s="67"/>
      <c r="LGQ174" s="68"/>
      <c r="LGR174" s="69"/>
      <c r="LGS174" s="70"/>
      <c r="LGT174" s="67"/>
      <c r="LGU174" s="68"/>
      <c r="LGV174" s="69"/>
      <c r="LGW174" s="70"/>
      <c r="LGX174" s="67"/>
      <c r="LGY174" s="68"/>
      <c r="LGZ174" s="69"/>
      <c r="LHA174" s="70"/>
      <c r="LHB174" s="67"/>
      <c r="LHC174" s="68"/>
      <c r="LHD174" s="69"/>
      <c r="LHE174" s="70"/>
      <c r="LHF174" s="67"/>
      <c r="LHG174" s="68"/>
      <c r="LHH174" s="69"/>
      <c r="LHI174" s="70"/>
      <c r="LHJ174" s="67"/>
      <c r="LHK174" s="68"/>
      <c r="LHL174" s="69"/>
      <c r="LHM174" s="70"/>
      <c r="LHN174" s="67"/>
      <c r="LHO174" s="68"/>
      <c r="LHP174" s="69"/>
      <c r="LHQ174" s="70"/>
      <c r="LHR174" s="67"/>
      <c r="LHS174" s="68"/>
      <c r="LHT174" s="69"/>
      <c r="LHU174" s="70"/>
      <c r="LHV174" s="67"/>
      <c r="LHW174" s="68"/>
      <c r="LHX174" s="69"/>
      <c r="LHY174" s="70"/>
      <c r="LHZ174" s="67"/>
      <c r="LIA174" s="68"/>
      <c r="LIB174" s="69"/>
      <c r="LIC174" s="70"/>
      <c r="LID174" s="67"/>
      <c r="LIE174" s="68"/>
      <c r="LIF174" s="69"/>
      <c r="LIG174" s="70"/>
      <c r="LIH174" s="67"/>
      <c r="LII174" s="68"/>
      <c r="LIJ174" s="69"/>
      <c r="LIK174" s="70"/>
      <c r="LIL174" s="67"/>
      <c r="LIM174" s="68"/>
      <c r="LIN174" s="69"/>
      <c r="LIO174" s="70"/>
      <c r="LIP174" s="67"/>
      <c r="LIQ174" s="68"/>
      <c r="LIR174" s="69"/>
      <c r="LIS174" s="70"/>
      <c r="LIT174" s="67"/>
      <c r="LIU174" s="68"/>
      <c r="LIV174" s="69"/>
      <c r="LIW174" s="70"/>
      <c r="LIX174" s="67"/>
      <c r="LIY174" s="68"/>
      <c r="LIZ174" s="69"/>
      <c r="LJA174" s="70"/>
      <c r="LJB174" s="67"/>
      <c r="LJC174" s="68"/>
      <c r="LJD174" s="69"/>
      <c r="LJE174" s="70"/>
      <c r="LJF174" s="67"/>
      <c r="LJG174" s="68"/>
      <c r="LJH174" s="69"/>
      <c r="LJI174" s="70"/>
      <c r="LJJ174" s="67"/>
      <c r="LJK174" s="68"/>
      <c r="LJL174" s="69"/>
      <c r="LJM174" s="70"/>
      <c r="LJN174" s="67"/>
      <c r="LJO174" s="68"/>
      <c r="LJP174" s="69"/>
      <c r="LJQ174" s="70"/>
      <c r="LJR174" s="67"/>
      <c r="LJS174" s="68"/>
      <c r="LJT174" s="69"/>
      <c r="LJU174" s="70"/>
      <c r="LJV174" s="67"/>
      <c r="LJW174" s="68"/>
      <c r="LJX174" s="69"/>
      <c r="LJY174" s="70"/>
      <c r="LJZ174" s="67"/>
      <c r="LKA174" s="68"/>
      <c r="LKB174" s="69"/>
      <c r="LKC174" s="70"/>
      <c r="LKD174" s="67"/>
      <c r="LKE174" s="68"/>
      <c r="LKF174" s="69"/>
      <c r="LKG174" s="70"/>
      <c r="LKH174" s="67"/>
      <c r="LKI174" s="68"/>
      <c r="LKJ174" s="69"/>
      <c r="LKK174" s="70"/>
      <c r="LKL174" s="67"/>
      <c r="LKM174" s="68"/>
      <c r="LKN174" s="69"/>
      <c r="LKO174" s="70"/>
      <c r="LKP174" s="67"/>
      <c r="LKQ174" s="68"/>
      <c r="LKR174" s="69"/>
      <c r="LKS174" s="70"/>
      <c r="LKT174" s="67"/>
      <c r="LKU174" s="68"/>
      <c r="LKV174" s="69"/>
      <c r="LKW174" s="70"/>
      <c r="LKX174" s="67"/>
      <c r="LKY174" s="68"/>
      <c r="LKZ174" s="69"/>
      <c r="LLA174" s="70"/>
      <c r="LLB174" s="67"/>
      <c r="LLC174" s="68"/>
      <c r="LLD174" s="69"/>
      <c r="LLE174" s="70"/>
      <c r="LLF174" s="67"/>
      <c r="LLG174" s="68"/>
      <c r="LLH174" s="69"/>
      <c r="LLI174" s="70"/>
      <c r="LLJ174" s="67"/>
      <c r="LLK174" s="68"/>
      <c r="LLL174" s="69"/>
      <c r="LLM174" s="70"/>
      <c r="LLN174" s="67"/>
      <c r="LLO174" s="68"/>
      <c r="LLP174" s="69"/>
      <c r="LLQ174" s="70"/>
      <c r="LLR174" s="67"/>
      <c r="LLS174" s="68"/>
      <c r="LLT174" s="69"/>
      <c r="LLU174" s="70"/>
      <c r="LLV174" s="67"/>
      <c r="LLW174" s="68"/>
      <c r="LLX174" s="69"/>
      <c r="LLY174" s="70"/>
      <c r="LLZ174" s="67"/>
      <c r="LMA174" s="68"/>
      <c r="LMB174" s="69"/>
      <c r="LMC174" s="70"/>
      <c r="LMD174" s="67"/>
      <c r="LME174" s="68"/>
      <c r="LMF174" s="69"/>
      <c r="LMG174" s="70"/>
      <c r="LMH174" s="67"/>
      <c r="LMI174" s="68"/>
      <c r="LMJ174" s="69"/>
      <c r="LMK174" s="70"/>
      <c r="LML174" s="67"/>
      <c r="LMM174" s="68"/>
      <c r="LMN174" s="69"/>
      <c r="LMO174" s="70"/>
      <c r="LMP174" s="67"/>
      <c r="LMQ174" s="68"/>
      <c r="LMR174" s="69"/>
      <c r="LMS174" s="70"/>
      <c r="LMT174" s="67"/>
      <c r="LMU174" s="68"/>
      <c r="LMV174" s="69"/>
      <c r="LMW174" s="70"/>
      <c r="LMX174" s="67"/>
      <c r="LMY174" s="68"/>
      <c r="LMZ174" s="69"/>
      <c r="LNA174" s="70"/>
      <c r="LNB174" s="67"/>
      <c r="LNC174" s="68"/>
      <c r="LND174" s="69"/>
      <c r="LNE174" s="70"/>
      <c r="LNF174" s="67"/>
      <c r="LNG174" s="68"/>
      <c r="LNH174" s="69"/>
      <c r="LNI174" s="70"/>
      <c r="LNJ174" s="67"/>
      <c r="LNK174" s="68"/>
      <c r="LNL174" s="69"/>
      <c r="LNM174" s="70"/>
      <c r="LNN174" s="67"/>
      <c r="LNO174" s="68"/>
      <c r="LNP174" s="69"/>
      <c r="LNQ174" s="70"/>
      <c r="LNR174" s="67"/>
      <c r="LNS174" s="68"/>
      <c r="LNT174" s="69"/>
      <c r="LNU174" s="70"/>
      <c r="LNV174" s="67"/>
      <c r="LNW174" s="68"/>
      <c r="LNX174" s="69"/>
      <c r="LNY174" s="70"/>
      <c r="LNZ174" s="67"/>
      <c r="LOA174" s="68"/>
      <c r="LOB174" s="69"/>
      <c r="LOC174" s="70"/>
      <c r="LOD174" s="67"/>
      <c r="LOE174" s="68"/>
      <c r="LOF174" s="69"/>
      <c r="LOG174" s="70"/>
      <c r="LOH174" s="67"/>
      <c r="LOI174" s="68"/>
      <c r="LOJ174" s="69"/>
      <c r="LOK174" s="70"/>
      <c r="LOL174" s="67"/>
      <c r="LOM174" s="68"/>
      <c r="LON174" s="69"/>
      <c r="LOO174" s="70"/>
      <c r="LOP174" s="67"/>
      <c r="LOQ174" s="68"/>
      <c r="LOR174" s="69"/>
      <c r="LOS174" s="70"/>
      <c r="LOT174" s="67"/>
      <c r="LOU174" s="68"/>
      <c r="LOV174" s="69"/>
      <c r="LOW174" s="70"/>
      <c r="LOX174" s="67"/>
      <c r="LOY174" s="68"/>
      <c r="LOZ174" s="69"/>
      <c r="LPA174" s="70"/>
      <c r="LPB174" s="67"/>
      <c r="LPC174" s="68"/>
      <c r="LPD174" s="69"/>
      <c r="LPE174" s="70"/>
      <c r="LPF174" s="67"/>
      <c r="LPG174" s="68"/>
      <c r="LPH174" s="69"/>
      <c r="LPI174" s="70"/>
      <c r="LPJ174" s="67"/>
      <c r="LPK174" s="68"/>
      <c r="LPL174" s="69"/>
      <c r="LPM174" s="70"/>
      <c r="LPN174" s="67"/>
      <c r="LPO174" s="68"/>
      <c r="LPP174" s="69"/>
      <c r="LPQ174" s="70"/>
      <c r="LPR174" s="67"/>
      <c r="LPS174" s="68"/>
      <c r="LPT174" s="69"/>
      <c r="LPU174" s="70"/>
      <c r="LPV174" s="67"/>
      <c r="LPW174" s="68"/>
      <c r="LPX174" s="69"/>
      <c r="LPY174" s="70"/>
      <c r="LPZ174" s="67"/>
      <c r="LQA174" s="68"/>
      <c r="LQB174" s="69"/>
      <c r="LQC174" s="70"/>
      <c r="LQD174" s="67"/>
      <c r="LQE174" s="68"/>
      <c r="LQF174" s="69"/>
      <c r="LQG174" s="70"/>
      <c r="LQH174" s="67"/>
      <c r="LQI174" s="68"/>
      <c r="LQJ174" s="69"/>
      <c r="LQK174" s="70"/>
      <c r="LQL174" s="67"/>
      <c r="LQM174" s="68"/>
      <c r="LQN174" s="69"/>
      <c r="LQO174" s="70"/>
      <c r="LQP174" s="67"/>
      <c r="LQQ174" s="68"/>
      <c r="LQR174" s="69"/>
      <c r="LQS174" s="70"/>
      <c r="LQT174" s="67"/>
      <c r="LQU174" s="68"/>
      <c r="LQV174" s="69"/>
      <c r="LQW174" s="70"/>
      <c r="LQX174" s="67"/>
      <c r="LQY174" s="68"/>
      <c r="LQZ174" s="69"/>
      <c r="LRA174" s="70"/>
      <c r="LRB174" s="67"/>
      <c r="LRC174" s="68"/>
      <c r="LRD174" s="69"/>
      <c r="LRE174" s="70"/>
      <c r="LRF174" s="67"/>
      <c r="LRG174" s="68"/>
      <c r="LRH174" s="69"/>
      <c r="LRI174" s="70"/>
      <c r="LRJ174" s="67"/>
      <c r="LRK174" s="68"/>
      <c r="LRL174" s="69"/>
      <c r="LRM174" s="70"/>
      <c r="LRN174" s="67"/>
      <c r="LRO174" s="68"/>
      <c r="LRP174" s="69"/>
      <c r="LRQ174" s="70"/>
      <c r="LRR174" s="67"/>
      <c r="LRS174" s="68"/>
      <c r="LRT174" s="69"/>
      <c r="LRU174" s="70"/>
      <c r="LRV174" s="67"/>
      <c r="LRW174" s="68"/>
      <c r="LRX174" s="69"/>
      <c r="LRY174" s="70"/>
      <c r="LRZ174" s="67"/>
      <c r="LSA174" s="68"/>
      <c r="LSB174" s="69"/>
      <c r="LSC174" s="70"/>
      <c r="LSD174" s="67"/>
      <c r="LSE174" s="68"/>
      <c r="LSF174" s="69"/>
      <c r="LSG174" s="70"/>
      <c r="LSH174" s="67"/>
      <c r="LSI174" s="68"/>
      <c r="LSJ174" s="69"/>
      <c r="LSK174" s="70"/>
      <c r="LSL174" s="67"/>
      <c r="LSM174" s="68"/>
      <c r="LSN174" s="69"/>
      <c r="LSO174" s="70"/>
      <c r="LSP174" s="67"/>
      <c r="LSQ174" s="68"/>
      <c r="LSR174" s="69"/>
      <c r="LSS174" s="70"/>
      <c r="LST174" s="67"/>
      <c r="LSU174" s="68"/>
      <c r="LSV174" s="69"/>
      <c r="LSW174" s="70"/>
      <c r="LSX174" s="67"/>
      <c r="LSY174" s="68"/>
      <c r="LSZ174" s="69"/>
      <c r="LTA174" s="70"/>
      <c r="LTB174" s="67"/>
      <c r="LTC174" s="68"/>
      <c r="LTD174" s="69"/>
      <c r="LTE174" s="70"/>
      <c r="LTF174" s="67"/>
      <c r="LTG174" s="68"/>
      <c r="LTH174" s="69"/>
      <c r="LTI174" s="70"/>
      <c r="LTJ174" s="67"/>
      <c r="LTK174" s="68"/>
      <c r="LTL174" s="69"/>
      <c r="LTM174" s="70"/>
      <c r="LTN174" s="67"/>
      <c r="LTO174" s="68"/>
      <c r="LTP174" s="69"/>
      <c r="LTQ174" s="70"/>
      <c r="LTR174" s="67"/>
      <c r="LTS174" s="68"/>
      <c r="LTT174" s="69"/>
      <c r="LTU174" s="70"/>
      <c r="LTV174" s="67"/>
      <c r="LTW174" s="68"/>
      <c r="LTX174" s="69"/>
      <c r="LTY174" s="70"/>
      <c r="LTZ174" s="67"/>
      <c r="LUA174" s="68"/>
      <c r="LUB174" s="69"/>
      <c r="LUC174" s="70"/>
      <c r="LUD174" s="67"/>
      <c r="LUE174" s="68"/>
      <c r="LUF174" s="69"/>
      <c r="LUG174" s="70"/>
      <c r="LUH174" s="67"/>
      <c r="LUI174" s="68"/>
      <c r="LUJ174" s="69"/>
      <c r="LUK174" s="70"/>
      <c r="LUL174" s="67"/>
      <c r="LUM174" s="68"/>
      <c r="LUN174" s="69"/>
      <c r="LUO174" s="70"/>
      <c r="LUP174" s="67"/>
      <c r="LUQ174" s="68"/>
      <c r="LUR174" s="69"/>
      <c r="LUS174" s="70"/>
      <c r="LUT174" s="67"/>
      <c r="LUU174" s="68"/>
      <c r="LUV174" s="69"/>
      <c r="LUW174" s="70"/>
      <c r="LUX174" s="67"/>
      <c r="LUY174" s="68"/>
      <c r="LUZ174" s="69"/>
      <c r="LVA174" s="70"/>
      <c r="LVB174" s="67"/>
      <c r="LVC174" s="68"/>
      <c r="LVD174" s="69"/>
      <c r="LVE174" s="70"/>
      <c r="LVF174" s="67"/>
      <c r="LVG174" s="68"/>
      <c r="LVH174" s="69"/>
      <c r="LVI174" s="70"/>
      <c r="LVJ174" s="67"/>
      <c r="LVK174" s="68"/>
      <c r="LVL174" s="69"/>
      <c r="LVM174" s="70"/>
      <c r="LVN174" s="67"/>
      <c r="LVO174" s="68"/>
      <c r="LVP174" s="69"/>
      <c r="LVQ174" s="70"/>
      <c r="LVR174" s="67"/>
      <c r="LVS174" s="68"/>
      <c r="LVT174" s="69"/>
      <c r="LVU174" s="70"/>
      <c r="LVV174" s="67"/>
      <c r="LVW174" s="68"/>
      <c r="LVX174" s="69"/>
      <c r="LVY174" s="70"/>
      <c r="LVZ174" s="67"/>
      <c r="LWA174" s="68"/>
      <c r="LWB174" s="69"/>
      <c r="LWC174" s="70"/>
      <c r="LWD174" s="67"/>
      <c r="LWE174" s="68"/>
      <c r="LWF174" s="69"/>
      <c r="LWG174" s="70"/>
      <c r="LWH174" s="67"/>
      <c r="LWI174" s="68"/>
      <c r="LWJ174" s="69"/>
      <c r="LWK174" s="70"/>
      <c r="LWL174" s="67"/>
      <c r="LWM174" s="68"/>
      <c r="LWN174" s="69"/>
      <c r="LWO174" s="70"/>
      <c r="LWP174" s="67"/>
      <c r="LWQ174" s="68"/>
      <c r="LWR174" s="69"/>
      <c r="LWS174" s="70"/>
      <c r="LWT174" s="67"/>
      <c r="LWU174" s="68"/>
      <c r="LWV174" s="69"/>
      <c r="LWW174" s="70"/>
      <c r="LWX174" s="67"/>
      <c r="LWY174" s="68"/>
      <c r="LWZ174" s="69"/>
      <c r="LXA174" s="70"/>
      <c r="LXB174" s="67"/>
      <c r="LXC174" s="68"/>
      <c r="LXD174" s="69"/>
      <c r="LXE174" s="70"/>
      <c r="LXF174" s="67"/>
      <c r="LXG174" s="68"/>
      <c r="LXH174" s="69"/>
      <c r="LXI174" s="70"/>
      <c r="LXJ174" s="67"/>
      <c r="LXK174" s="68"/>
      <c r="LXL174" s="69"/>
      <c r="LXM174" s="70"/>
      <c r="LXN174" s="67"/>
      <c r="LXO174" s="68"/>
      <c r="LXP174" s="69"/>
      <c r="LXQ174" s="70"/>
      <c r="LXR174" s="67"/>
      <c r="LXS174" s="68"/>
      <c r="LXT174" s="69"/>
      <c r="LXU174" s="70"/>
      <c r="LXV174" s="67"/>
      <c r="LXW174" s="68"/>
      <c r="LXX174" s="69"/>
      <c r="LXY174" s="70"/>
      <c r="LXZ174" s="67"/>
      <c r="LYA174" s="68"/>
      <c r="LYB174" s="69"/>
      <c r="LYC174" s="70"/>
      <c r="LYD174" s="67"/>
      <c r="LYE174" s="68"/>
      <c r="LYF174" s="69"/>
      <c r="LYG174" s="70"/>
      <c r="LYH174" s="67"/>
      <c r="LYI174" s="68"/>
      <c r="LYJ174" s="69"/>
      <c r="LYK174" s="70"/>
      <c r="LYL174" s="67"/>
      <c r="LYM174" s="68"/>
      <c r="LYN174" s="69"/>
      <c r="LYO174" s="70"/>
      <c r="LYP174" s="67"/>
      <c r="LYQ174" s="68"/>
      <c r="LYR174" s="69"/>
      <c r="LYS174" s="70"/>
      <c r="LYT174" s="67"/>
      <c r="LYU174" s="68"/>
      <c r="LYV174" s="69"/>
      <c r="LYW174" s="70"/>
      <c r="LYX174" s="67"/>
      <c r="LYY174" s="68"/>
      <c r="LYZ174" s="69"/>
      <c r="LZA174" s="70"/>
      <c r="LZB174" s="67"/>
      <c r="LZC174" s="68"/>
      <c r="LZD174" s="69"/>
      <c r="LZE174" s="70"/>
      <c r="LZF174" s="67"/>
      <c r="LZG174" s="68"/>
      <c r="LZH174" s="69"/>
      <c r="LZI174" s="70"/>
      <c r="LZJ174" s="67"/>
      <c r="LZK174" s="68"/>
      <c r="LZL174" s="69"/>
      <c r="LZM174" s="70"/>
      <c r="LZN174" s="67"/>
      <c r="LZO174" s="68"/>
      <c r="LZP174" s="69"/>
      <c r="LZQ174" s="70"/>
      <c r="LZR174" s="67"/>
      <c r="LZS174" s="68"/>
      <c r="LZT174" s="69"/>
      <c r="LZU174" s="70"/>
      <c r="LZV174" s="67"/>
      <c r="LZW174" s="68"/>
      <c r="LZX174" s="69"/>
      <c r="LZY174" s="70"/>
      <c r="LZZ174" s="67"/>
      <c r="MAA174" s="68"/>
      <c r="MAB174" s="69"/>
      <c r="MAC174" s="70"/>
      <c r="MAD174" s="67"/>
      <c r="MAE174" s="68"/>
      <c r="MAF174" s="69"/>
      <c r="MAG174" s="70"/>
      <c r="MAH174" s="67"/>
      <c r="MAI174" s="68"/>
      <c r="MAJ174" s="69"/>
      <c r="MAK174" s="70"/>
      <c r="MAL174" s="67"/>
      <c r="MAM174" s="68"/>
      <c r="MAN174" s="69"/>
      <c r="MAO174" s="70"/>
      <c r="MAP174" s="67"/>
      <c r="MAQ174" s="68"/>
      <c r="MAR174" s="69"/>
      <c r="MAS174" s="70"/>
      <c r="MAT174" s="67"/>
      <c r="MAU174" s="68"/>
      <c r="MAV174" s="69"/>
      <c r="MAW174" s="70"/>
      <c r="MAX174" s="67"/>
      <c r="MAY174" s="68"/>
      <c r="MAZ174" s="69"/>
      <c r="MBA174" s="70"/>
      <c r="MBB174" s="67"/>
      <c r="MBC174" s="68"/>
      <c r="MBD174" s="69"/>
      <c r="MBE174" s="70"/>
      <c r="MBF174" s="67"/>
      <c r="MBG174" s="68"/>
      <c r="MBH174" s="69"/>
      <c r="MBI174" s="70"/>
      <c r="MBJ174" s="67"/>
      <c r="MBK174" s="68"/>
      <c r="MBL174" s="69"/>
      <c r="MBM174" s="70"/>
      <c r="MBN174" s="67"/>
      <c r="MBO174" s="68"/>
      <c r="MBP174" s="69"/>
      <c r="MBQ174" s="70"/>
      <c r="MBR174" s="67"/>
      <c r="MBS174" s="68"/>
      <c r="MBT174" s="69"/>
      <c r="MBU174" s="70"/>
      <c r="MBV174" s="67"/>
      <c r="MBW174" s="68"/>
      <c r="MBX174" s="69"/>
      <c r="MBY174" s="70"/>
      <c r="MBZ174" s="67"/>
      <c r="MCA174" s="68"/>
      <c r="MCB174" s="69"/>
      <c r="MCC174" s="70"/>
      <c r="MCD174" s="67"/>
      <c r="MCE174" s="68"/>
      <c r="MCF174" s="69"/>
      <c r="MCG174" s="70"/>
      <c r="MCH174" s="67"/>
      <c r="MCI174" s="68"/>
      <c r="MCJ174" s="69"/>
      <c r="MCK174" s="70"/>
      <c r="MCL174" s="67"/>
      <c r="MCM174" s="68"/>
      <c r="MCN174" s="69"/>
      <c r="MCO174" s="70"/>
      <c r="MCP174" s="67"/>
      <c r="MCQ174" s="68"/>
      <c r="MCR174" s="69"/>
      <c r="MCS174" s="70"/>
      <c r="MCT174" s="67"/>
      <c r="MCU174" s="68"/>
      <c r="MCV174" s="69"/>
      <c r="MCW174" s="70"/>
      <c r="MCX174" s="67"/>
      <c r="MCY174" s="68"/>
      <c r="MCZ174" s="69"/>
      <c r="MDA174" s="70"/>
      <c r="MDB174" s="67"/>
      <c r="MDC174" s="68"/>
      <c r="MDD174" s="69"/>
      <c r="MDE174" s="70"/>
      <c r="MDF174" s="67"/>
      <c r="MDG174" s="68"/>
      <c r="MDH174" s="69"/>
      <c r="MDI174" s="70"/>
      <c r="MDJ174" s="67"/>
      <c r="MDK174" s="68"/>
      <c r="MDL174" s="69"/>
      <c r="MDM174" s="70"/>
      <c r="MDN174" s="67"/>
      <c r="MDO174" s="68"/>
      <c r="MDP174" s="69"/>
      <c r="MDQ174" s="70"/>
      <c r="MDR174" s="67"/>
      <c r="MDS174" s="68"/>
      <c r="MDT174" s="69"/>
      <c r="MDU174" s="70"/>
      <c r="MDV174" s="67"/>
      <c r="MDW174" s="68"/>
      <c r="MDX174" s="69"/>
      <c r="MDY174" s="70"/>
      <c r="MDZ174" s="67"/>
      <c r="MEA174" s="68"/>
      <c r="MEB174" s="69"/>
      <c r="MEC174" s="70"/>
      <c r="MED174" s="67"/>
      <c r="MEE174" s="68"/>
      <c r="MEF174" s="69"/>
      <c r="MEG174" s="70"/>
      <c r="MEH174" s="67"/>
      <c r="MEI174" s="68"/>
      <c r="MEJ174" s="69"/>
      <c r="MEK174" s="70"/>
      <c r="MEL174" s="67"/>
      <c r="MEM174" s="68"/>
      <c r="MEN174" s="69"/>
      <c r="MEO174" s="70"/>
      <c r="MEP174" s="67"/>
      <c r="MEQ174" s="68"/>
      <c r="MER174" s="69"/>
      <c r="MES174" s="70"/>
      <c r="MET174" s="67"/>
      <c r="MEU174" s="68"/>
      <c r="MEV174" s="69"/>
      <c r="MEW174" s="70"/>
      <c r="MEX174" s="67"/>
      <c r="MEY174" s="68"/>
      <c r="MEZ174" s="69"/>
      <c r="MFA174" s="70"/>
      <c r="MFB174" s="67"/>
      <c r="MFC174" s="68"/>
      <c r="MFD174" s="69"/>
      <c r="MFE174" s="70"/>
      <c r="MFF174" s="67"/>
      <c r="MFG174" s="68"/>
      <c r="MFH174" s="69"/>
      <c r="MFI174" s="70"/>
      <c r="MFJ174" s="67"/>
      <c r="MFK174" s="68"/>
      <c r="MFL174" s="69"/>
      <c r="MFM174" s="70"/>
      <c r="MFN174" s="67"/>
      <c r="MFO174" s="68"/>
      <c r="MFP174" s="69"/>
      <c r="MFQ174" s="70"/>
      <c r="MFR174" s="67"/>
      <c r="MFS174" s="68"/>
      <c r="MFT174" s="69"/>
      <c r="MFU174" s="70"/>
      <c r="MFV174" s="67"/>
      <c r="MFW174" s="68"/>
      <c r="MFX174" s="69"/>
      <c r="MFY174" s="70"/>
      <c r="MFZ174" s="67"/>
      <c r="MGA174" s="68"/>
      <c r="MGB174" s="69"/>
      <c r="MGC174" s="70"/>
      <c r="MGD174" s="67"/>
      <c r="MGE174" s="68"/>
      <c r="MGF174" s="69"/>
      <c r="MGG174" s="70"/>
      <c r="MGH174" s="67"/>
      <c r="MGI174" s="68"/>
      <c r="MGJ174" s="69"/>
      <c r="MGK174" s="70"/>
      <c r="MGL174" s="67"/>
      <c r="MGM174" s="68"/>
      <c r="MGN174" s="69"/>
      <c r="MGO174" s="70"/>
      <c r="MGP174" s="67"/>
      <c r="MGQ174" s="68"/>
      <c r="MGR174" s="69"/>
      <c r="MGS174" s="70"/>
      <c r="MGT174" s="67"/>
      <c r="MGU174" s="68"/>
      <c r="MGV174" s="69"/>
      <c r="MGW174" s="70"/>
      <c r="MGX174" s="67"/>
      <c r="MGY174" s="68"/>
      <c r="MGZ174" s="69"/>
      <c r="MHA174" s="70"/>
      <c r="MHB174" s="67"/>
      <c r="MHC174" s="68"/>
      <c r="MHD174" s="69"/>
      <c r="MHE174" s="70"/>
      <c r="MHF174" s="67"/>
      <c r="MHG174" s="68"/>
      <c r="MHH174" s="69"/>
      <c r="MHI174" s="70"/>
      <c r="MHJ174" s="67"/>
      <c r="MHK174" s="68"/>
      <c r="MHL174" s="69"/>
      <c r="MHM174" s="70"/>
      <c r="MHN174" s="67"/>
      <c r="MHO174" s="68"/>
      <c r="MHP174" s="69"/>
      <c r="MHQ174" s="70"/>
      <c r="MHR174" s="67"/>
      <c r="MHS174" s="68"/>
      <c r="MHT174" s="69"/>
      <c r="MHU174" s="70"/>
      <c r="MHV174" s="67"/>
      <c r="MHW174" s="68"/>
      <c r="MHX174" s="69"/>
      <c r="MHY174" s="70"/>
      <c r="MHZ174" s="67"/>
      <c r="MIA174" s="68"/>
      <c r="MIB174" s="69"/>
      <c r="MIC174" s="70"/>
      <c r="MID174" s="67"/>
      <c r="MIE174" s="68"/>
      <c r="MIF174" s="69"/>
      <c r="MIG174" s="70"/>
      <c r="MIH174" s="67"/>
      <c r="MII174" s="68"/>
      <c r="MIJ174" s="69"/>
      <c r="MIK174" s="70"/>
      <c r="MIL174" s="67"/>
      <c r="MIM174" s="68"/>
      <c r="MIN174" s="69"/>
      <c r="MIO174" s="70"/>
      <c r="MIP174" s="67"/>
      <c r="MIQ174" s="68"/>
      <c r="MIR174" s="69"/>
      <c r="MIS174" s="70"/>
      <c r="MIT174" s="67"/>
      <c r="MIU174" s="68"/>
      <c r="MIV174" s="69"/>
      <c r="MIW174" s="70"/>
      <c r="MIX174" s="67"/>
      <c r="MIY174" s="68"/>
      <c r="MIZ174" s="69"/>
      <c r="MJA174" s="70"/>
      <c r="MJB174" s="67"/>
      <c r="MJC174" s="68"/>
      <c r="MJD174" s="69"/>
      <c r="MJE174" s="70"/>
      <c r="MJF174" s="67"/>
      <c r="MJG174" s="68"/>
      <c r="MJH174" s="69"/>
      <c r="MJI174" s="70"/>
      <c r="MJJ174" s="67"/>
      <c r="MJK174" s="68"/>
      <c r="MJL174" s="69"/>
      <c r="MJM174" s="70"/>
      <c r="MJN174" s="67"/>
      <c r="MJO174" s="68"/>
      <c r="MJP174" s="69"/>
      <c r="MJQ174" s="70"/>
      <c r="MJR174" s="67"/>
      <c r="MJS174" s="68"/>
      <c r="MJT174" s="69"/>
      <c r="MJU174" s="70"/>
      <c r="MJV174" s="67"/>
      <c r="MJW174" s="68"/>
      <c r="MJX174" s="69"/>
      <c r="MJY174" s="70"/>
      <c r="MJZ174" s="67"/>
      <c r="MKA174" s="68"/>
      <c r="MKB174" s="69"/>
      <c r="MKC174" s="70"/>
      <c r="MKD174" s="67"/>
      <c r="MKE174" s="68"/>
      <c r="MKF174" s="69"/>
      <c r="MKG174" s="70"/>
      <c r="MKH174" s="67"/>
      <c r="MKI174" s="68"/>
      <c r="MKJ174" s="69"/>
      <c r="MKK174" s="70"/>
      <c r="MKL174" s="67"/>
      <c r="MKM174" s="68"/>
      <c r="MKN174" s="69"/>
      <c r="MKO174" s="70"/>
      <c r="MKP174" s="67"/>
      <c r="MKQ174" s="68"/>
      <c r="MKR174" s="69"/>
      <c r="MKS174" s="70"/>
      <c r="MKT174" s="67"/>
      <c r="MKU174" s="68"/>
      <c r="MKV174" s="69"/>
      <c r="MKW174" s="70"/>
      <c r="MKX174" s="67"/>
      <c r="MKY174" s="68"/>
      <c r="MKZ174" s="69"/>
      <c r="MLA174" s="70"/>
      <c r="MLB174" s="67"/>
      <c r="MLC174" s="68"/>
      <c r="MLD174" s="69"/>
      <c r="MLE174" s="70"/>
      <c r="MLF174" s="67"/>
      <c r="MLG174" s="68"/>
      <c r="MLH174" s="69"/>
      <c r="MLI174" s="70"/>
      <c r="MLJ174" s="67"/>
      <c r="MLK174" s="68"/>
      <c r="MLL174" s="69"/>
      <c r="MLM174" s="70"/>
      <c r="MLN174" s="67"/>
      <c r="MLO174" s="68"/>
      <c r="MLP174" s="69"/>
      <c r="MLQ174" s="70"/>
      <c r="MLR174" s="67"/>
      <c r="MLS174" s="68"/>
      <c r="MLT174" s="69"/>
      <c r="MLU174" s="70"/>
      <c r="MLV174" s="67"/>
      <c r="MLW174" s="68"/>
      <c r="MLX174" s="69"/>
      <c r="MLY174" s="70"/>
      <c r="MLZ174" s="67"/>
      <c r="MMA174" s="68"/>
      <c r="MMB174" s="69"/>
      <c r="MMC174" s="70"/>
      <c r="MMD174" s="67"/>
      <c r="MME174" s="68"/>
      <c r="MMF174" s="69"/>
      <c r="MMG174" s="70"/>
      <c r="MMH174" s="67"/>
      <c r="MMI174" s="68"/>
      <c r="MMJ174" s="69"/>
      <c r="MMK174" s="70"/>
      <c r="MML174" s="67"/>
      <c r="MMM174" s="68"/>
      <c r="MMN174" s="69"/>
      <c r="MMO174" s="70"/>
      <c r="MMP174" s="67"/>
      <c r="MMQ174" s="68"/>
      <c r="MMR174" s="69"/>
      <c r="MMS174" s="70"/>
      <c r="MMT174" s="67"/>
      <c r="MMU174" s="68"/>
      <c r="MMV174" s="69"/>
      <c r="MMW174" s="70"/>
      <c r="MMX174" s="67"/>
      <c r="MMY174" s="68"/>
      <c r="MMZ174" s="69"/>
      <c r="MNA174" s="70"/>
      <c r="MNB174" s="67"/>
      <c r="MNC174" s="68"/>
      <c r="MND174" s="69"/>
      <c r="MNE174" s="70"/>
      <c r="MNF174" s="67"/>
      <c r="MNG174" s="68"/>
      <c r="MNH174" s="69"/>
      <c r="MNI174" s="70"/>
      <c r="MNJ174" s="67"/>
      <c r="MNK174" s="68"/>
      <c r="MNL174" s="69"/>
      <c r="MNM174" s="70"/>
      <c r="MNN174" s="67"/>
      <c r="MNO174" s="68"/>
      <c r="MNP174" s="69"/>
      <c r="MNQ174" s="70"/>
      <c r="MNR174" s="67"/>
      <c r="MNS174" s="68"/>
      <c r="MNT174" s="69"/>
      <c r="MNU174" s="70"/>
      <c r="MNV174" s="67"/>
      <c r="MNW174" s="68"/>
      <c r="MNX174" s="69"/>
      <c r="MNY174" s="70"/>
      <c r="MNZ174" s="67"/>
      <c r="MOA174" s="68"/>
      <c r="MOB174" s="69"/>
      <c r="MOC174" s="70"/>
      <c r="MOD174" s="67"/>
      <c r="MOE174" s="68"/>
      <c r="MOF174" s="69"/>
      <c r="MOG174" s="70"/>
      <c r="MOH174" s="67"/>
      <c r="MOI174" s="68"/>
      <c r="MOJ174" s="69"/>
      <c r="MOK174" s="70"/>
      <c r="MOL174" s="67"/>
      <c r="MOM174" s="68"/>
      <c r="MON174" s="69"/>
      <c r="MOO174" s="70"/>
      <c r="MOP174" s="67"/>
      <c r="MOQ174" s="68"/>
      <c r="MOR174" s="69"/>
      <c r="MOS174" s="70"/>
      <c r="MOT174" s="67"/>
      <c r="MOU174" s="68"/>
      <c r="MOV174" s="69"/>
      <c r="MOW174" s="70"/>
      <c r="MOX174" s="67"/>
      <c r="MOY174" s="68"/>
      <c r="MOZ174" s="69"/>
      <c r="MPA174" s="70"/>
      <c r="MPB174" s="67"/>
      <c r="MPC174" s="68"/>
      <c r="MPD174" s="69"/>
      <c r="MPE174" s="70"/>
      <c r="MPF174" s="67"/>
      <c r="MPG174" s="68"/>
      <c r="MPH174" s="69"/>
      <c r="MPI174" s="70"/>
      <c r="MPJ174" s="67"/>
      <c r="MPK174" s="68"/>
      <c r="MPL174" s="69"/>
      <c r="MPM174" s="70"/>
      <c r="MPN174" s="67"/>
      <c r="MPO174" s="68"/>
      <c r="MPP174" s="69"/>
      <c r="MPQ174" s="70"/>
      <c r="MPR174" s="67"/>
      <c r="MPS174" s="68"/>
      <c r="MPT174" s="69"/>
      <c r="MPU174" s="70"/>
      <c r="MPV174" s="67"/>
      <c r="MPW174" s="68"/>
      <c r="MPX174" s="69"/>
      <c r="MPY174" s="70"/>
      <c r="MPZ174" s="67"/>
      <c r="MQA174" s="68"/>
      <c r="MQB174" s="69"/>
      <c r="MQC174" s="70"/>
      <c r="MQD174" s="67"/>
      <c r="MQE174" s="68"/>
      <c r="MQF174" s="69"/>
      <c r="MQG174" s="70"/>
      <c r="MQH174" s="67"/>
      <c r="MQI174" s="68"/>
      <c r="MQJ174" s="69"/>
      <c r="MQK174" s="70"/>
      <c r="MQL174" s="67"/>
      <c r="MQM174" s="68"/>
      <c r="MQN174" s="69"/>
      <c r="MQO174" s="70"/>
      <c r="MQP174" s="67"/>
      <c r="MQQ174" s="68"/>
      <c r="MQR174" s="69"/>
      <c r="MQS174" s="70"/>
      <c r="MQT174" s="67"/>
      <c r="MQU174" s="68"/>
      <c r="MQV174" s="69"/>
      <c r="MQW174" s="70"/>
      <c r="MQX174" s="67"/>
      <c r="MQY174" s="68"/>
      <c r="MQZ174" s="69"/>
      <c r="MRA174" s="70"/>
      <c r="MRB174" s="67"/>
      <c r="MRC174" s="68"/>
      <c r="MRD174" s="69"/>
      <c r="MRE174" s="70"/>
      <c r="MRF174" s="67"/>
      <c r="MRG174" s="68"/>
      <c r="MRH174" s="69"/>
      <c r="MRI174" s="70"/>
      <c r="MRJ174" s="67"/>
      <c r="MRK174" s="68"/>
      <c r="MRL174" s="69"/>
      <c r="MRM174" s="70"/>
      <c r="MRN174" s="67"/>
      <c r="MRO174" s="68"/>
      <c r="MRP174" s="69"/>
      <c r="MRQ174" s="70"/>
      <c r="MRR174" s="67"/>
      <c r="MRS174" s="68"/>
      <c r="MRT174" s="69"/>
      <c r="MRU174" s="70"/>
      <c r="MRV174" s="67"/>
      <c r="MRW174" s="68"/>
      <c r="MRX174" s="69"/>
      <c r="MRY174" s="70"/>
      <c r="MRZ174" s="67"/>
      <c r="MSA174" s="68"/>
      <c r="MSB174" s="69"/>
      <c r="MSC174" s="70"/>
      <c r="MSD174" s="67"/>
      <c r="MSE174" s="68"/>
      <c r="MSF174" s="69"/>
      <c r="MSG174" s="70"/>
      <c r="MSH174" s="67"/>
      <c r="MSI174" s="68"/>
      <c r="MSJ174" s="69"/>
      <c r="MSK174" s="70"/>
      <c r="MSL174" s="67"/>
      <c r="MSM174" s="68"/>
      <c r="MSN174" s="69"/>
      <c r="MSO174" s="70"/>
      <c r="MSP174" s="67"/>
      <c r="MSQ174" s="68"/>
      <c r="MSR174" s="69"/>
      <c r="MSS174" s="70"/>
      <c r="MST174" s="67"/>
      <c r="MSU174" s="68"/>
      <c r="MSV174" s="69"/>
      <c r="MSW174" s="70"/>
      <c r="MSX174" s="67"/>
      <c r="MSY174" s="68"/>
      <c r="MSZ174" s="69"/>
      <c r="MTA174" s="70"/>
      <c r="MTB174" s="67"/>
      <c r="MTC174" s="68"/>
      <c r="MTD174" s="69"/>
      <c r="MTE174" s="70"/>
      <c r="MTF174" s="67"/>
      <c r="MTG174" s="68"/>
      <c r="MTH174" s="69"/>
      <c r="MTI174" s="70"/>
      <c r="MTJ174" s="67"/>
      <c r="MTK174" s="68"/>
      <c r="MTL174" s="69"/>
      <c r="MTM174" s="70"/>
      <c r="MTN174" s="67"/>
      <c r="MTO174" s="68"/>
      <c r="MTP174" s="69"/>
      <c r="MTQ174" s="70"/>
      <c r="MTR174" s="67"/>
      <c r="MTS174" s="68"/>
      <c r="MTT174" s="69"/>
      <c r="MTU174" s="70"/>
      <c r="MTV174" s="67"/>
      <c r="MTW174" s="68"/>
      <c r="MTX174" s="69"/>
      <c r="MTY174" s="70"/>
      <c r="MTZ174" s="67"/>
      <c r="MUA174" s="68"/>
      <c r="MUB174" s="69"/>
      <c r="MUC174" s="70"/>
      <c r="MUD174" s="67"/>
      <c r="MUE174" s="68"/>
      <c r="MUF174" s="69"/>
      <c r="MUG174" s="70"/>
      <c r="MUH174" s="67"/>
      <c r="MUI174" s="68"/>
      <c r="MUJ174" s="69"/>
      <c r="MUK174" s="70"/>
      <c r="MUL174" s="67"/>
      <c r="MUM174" s="68"/>
      <c r="MUN174" s="69"/>
      <c r="MUO174" s="70"/>
      <c r="MUP174" s="67"/>
      <c r="MUQ174" s="68"/>
      <c r="MUR174" s="69"/>
      <c r="MUS174" s="70"/>
      <c r="MUT174" s="67"/>
      <c r="MUU174" s="68"/>
      <c r="MUV174" s="69"/>
      <c r="MUW174" s="70"/>
      <c r="MUX174" s="67"/>
      <c r="MUY174" s="68"/>
      <c r="MUZ174" s="69"/>
      <c r="MVA174" s="70"/>
      <c r="MVB174" s="67"/>
      <c r="MVC174" s="68"/>
      <c r="MVD174" s="69"/>
      <c r="MVE174" s="70"/>
      <c r="MVF174" s="67"/>
      <c r="MVG174" s="68"/>
      <c r="MVH174" s="69"/>
      <c r="MVI174" s="70"/>
      <c r="MVJ174" s="67"/>
      <c r="MVK174" s="68"/>
      <c r="MVL174" s="69"/>
      <c r="MVM174" s="70"/>
      <c r="MVN174" s="67"/>
      <c r="MVO174" s="68"/>
      <c r="MVP174" s="69"/>
      <c r="MVQ174" s="70"/>
      <c r="MVR174" s="67"/>
      <c r="MVS174" s="68"/>
      <c r="MVT174" s="69"/>
      <c r="MVU174" s="70"/>
      <c r="MVV174" s="67"/>
      <c r="MVW174" s="68"/>
      <c r="MVX174" s="69"/>
      <c r="MVY174" s="70"/>
      <c r="MVZ174" s="67"/>
      <c r="MWA174" s="68"/>
      <c r="MWB174" s="69"/>
      <c r="MWC174" s="70"/>
      <c r="MWD174" s="67"/>
      <c r="MWE174" s="68"/>
      <c r="MWF174" s="69"/>
      <c r="MWG174" s="70"/>
      <c r="MWH174" s="67"/>
      <c r="MWI174" s="68"/>
      <c r="MWJ174" s="69"/>
      <c r="MWK174" s="70"/>
      <c r="MWL174" s="67"/>
      <c r="MWM174" s="68"/>
      <c r="MWN174" s="69"/>
      <c r="MWO174" s="70"/>
      <c r="MWP174" s="67"/>
      <c r="MWQ174" s="68"/>
      <c r="MWR174" s="69"/>
      <c r="MWS174" s="70"/>
      <c r="MWT174" s="67"/>
      <c r="MWU174" s="68"/>
      <c r="MWV174" s="69"/>
      <c r="MWW174" s="70"/>
      <c r="MWX174" s="67"/>
      <c r="MWY174" s="68"/>
      <c r="MWZ174" s="69"/>
      <c r="MXA174" s="70"/>
      <c r="MXB174" s="67"/>
      <c r="MXC174" s="68"/>
      <c r="MXD174" s="69"/>
      <c r="MXE174" s="70"/>
      <c r="MXF174" s="67"/>
      <c r="MXG174" s="68"/>
      <c r="MXH174" s="69"/>
      <c r="MXI174" s="70"/>
      <c r="MXJ174" s="67"/>
      <c r="MXK174" s="68"/>
      <c r="MXL174" s="69"/>
      <c r="MXM174" s="70"/>
      <c r="MXN174" s="67"/>
      <c r="MXO174" s="68"/>
      <c r="MXP174" s="69"/>
      <c r="MXQ174" s="70"/>
      <c r="MXR174" s="67"/>
      <c r="MXS174" s="68"/>
      <c r="MXT174" s="69"/>
      <c r="MXU174" s="70"/>
      <c r="MXV174" s="67"/>
      <c r="MXW174" s="68"/>
      <c r="MXX174" s="69"/>
      <c r="MXY174" s="70"/>
      <c r="MXZ174" s="67"/>
      <c r="MYA174" s="68"/>
      <c r="MYB174" s="69"/>
      <c r="MYC174" s="70"/>
      <c r="MYD174" s="67"/>
      <c r="MYE174" s="68"/>
      <c r="MYF174" s="69"/>
      <c r="MYG174" s="70"/>
      <c r="MYH174" s="67"/>
      <c r="MYI174" s="68"/>
      <c r="MYJ174" s="69"/>
      <c r="MYK174" s="70"/>
      <c r="MYL174" s="67"/>
      <c r="MYM174" s="68"/>
      <c r="MYN174" s="69"/>
      <c r="MYO174" s="70"/>
      <c r="MYP174" s="67"/>
      <c r="MYQ174" s="68"/>
      <c r="MYR174" s="69"/>
      <c r="MYS174" s="70"/>
      <c r="MYT174" s="67"/>
      <c r="MYU174" s="68"/>
      <c r="MYV174" s="69"/>
      <c r="MYW174" s="70"/>
      <c r="MYX174" s="67"/>
      <c r="MYY174" s="68"/>
      <c r="MYZ174" s="69"/>
      <c r="MZA174" s="70"/>
      <c r="MZB174" s="67"/>
      <c r="MZC174" s="68"/>
      <c r="MZD174" s="69"/>
      <c r="MZE174" s="70"/>
      <c r="MZF174" s="67"/>
      <c r="MZG174" s="68"/>
      <c r="MZH174" s="69"/>
      <c r="MZI174" s="70"/>
      <c r="MZJ174" s="67"/>
      <c r="MZK174" s="68"/>
      <c r="MZL174" s="69"/>
      <c r="MZM174" s="70"/>
      <c r="MZN174" s="67"/>
      <c r="MZO174" s="68"/>
      <c r="MZP174" s="69"/>
      <c r="MZQ174" s="70"/>
      <c r="MZR174" s="67"/>
      <c r="MZS174" s="68"/>
      <c r="MZT174" s="69"/>
      <c r="MZU174" s="70"/>
      <c r="MZV174" s="67"/>
      <c r="MZW174" s="68"/>
      <c r="MZX174" s="69"/>
      <c r="MZY174" s="70"/>
      <c r="MZZ174" s="67"/>
      <c r="NAA174" s="68"/>
      <c r="NAB174" s="69"/>
      <c r="NAC174" s="70"/>
      <c r="NAD174" s="67"/>
      <c r="NAE174" s="68"/>
      <c r="NAF174" s="69"/>
      <c r="NAG174" s="70"/>
      <c r="NAH174" s="67"/>
      <c r="NAI174" s="68"/>
      <c r="NAJ174" s="69"/>
      <c r="NAK174" s="70"/>
      <c r="NAL174" s="67"/>
      <c r="NAM174" s="68"/>
      <c r="NAN174" s="69"/>
      <c r="NAO174" s="70"/>
      <c r="NAP174" s="67"/>
      <c r="NAQ174" s="68"/>
      <c r="NAR174" s="69"/>
      <c r="NAS174" s="70"/>
      <c r="NAT174" s="67"/>
      <c r="NAU174" s="68"/>
      <c r="NAV174" s="69"/>
      <c r="NAW174" s="70"/>
      <c r="NAX174" s="67"/>
      <c r="NAY174" s="68"/>
      <c r="NAZ174" s="69"/>
      <c r="NBA174" s="70"/>
      <c r="NBB174" s="67"/>
      <c r="NBC174" s="68"/>
      <c r="NBD174" s="69"/>
      <c r="NBE174" s="70"/>
      <c r="NBF174" s="67"/>
      <c r="NBG174" s="68"/>
      <c r="NBH174" s="69"/>
      <c r="NBI174" s="70"/>
      <c r="NBJ174" s="67"/>
      <c r="NBK174" s="68"/>
      <c r="NBL174" s="69"/>
      <c r="NBM174" s="70"/>
      <c r="NBN174" s="67"/>
      <c r="NBO174" s="68"/>
      <c r="NBP174" s="69"/>
      <c r="NBQ174" s="70"/>
      <c r="NBR174" s="67"/>
      <c r="NBS174" s="68"/>
      <c r="NBT174" s="69"/>
      <c r="NBU174" s="70"/>
      <c r="NBV174" s="67"/>
      <c r="NBW174" s="68"/>
      <c r="NBX174" s="69"/>
      <c r="NBY174" s="70"/>
      <c r="NBZ174" s="67"/>
      <c r="NCA174" s="68"/>
      <c r="NCB174" s="69"/>
      <c r="NCC174" s="70"/>
      <c r="NCD174" s="67"/>
      <c r="NCE174" s="68"/>
      <c r="NCF174" s="69"/>
      <c r="NCG174" s="70"/>
      <c r="NCH174" s="67"/>
      <c r="NCI174" s="68"/>
      <c r="NCJ174" s="69"/>
      <c r="NCK174" s="70"/>
      <c r="NCL174" s="67"/>
      <c r="NCM174" s="68"/>
      <c r="NCN174" s="69"/>
      <c r="NCO174" s="70"/>
      <c r="NCP174" s="67"/>
      <c r="NCQ174" s="68"/>
      <c r="NCR174" s="69"/>
      <c r="NCS174" s="70"/>
      <c r="NCT174" s="67"/>
      <c r="NCU174" s="68"/>
      <c r="NCV174" s="69"/>
      <c r="NCW174" s="70"/>
      <c r="NCX174" s="67"/>
      <c r="NCY174" s="68"/>
      <c r="NCZ174" s="69"/>
      <c r="NDA174" s="70"/>
      <c r="NDB174" s="67"/>
      <c r="NDC174" s="68"/>
      <c r="NDD174" s="69"/>
      <c r="NDE174" s="70"/>
      <c r="NDF174" s="67"/>
      <c r="NDG174" s="68"/>
      <c r="NDH174" s="69"/>
      <c r="NDI174" s="70"/>
      <c r="NDJ174" s="67"/>
      <c r="NDK174" s="68"/>
      <c r="NDL174" s="69"/>
      <c r="NDM174" s="70"/>
      <c r="NDN174" s="67"/>
      <c r="NDO174" s="68"/>
      <c r="NDP174" s="69"/>
      <c r="NDQ174" s="70"/>
      <c r="NDR174" s="67"/>
      <c r="NDS174" s="68"/>
      <c r="NDT174" s="69"/>
      <c r="NDU174" s="70"/>
      <c r="NDV174" s="67"/>
      <c r="NDW174" s="68"/>
      <c r="NDX174" s="69"/>
      <c r="NDY174" s="70"/>
      <c r="NDZ174" s="67"/>
      <c r="NEA174" s="68"/>
      <c r="NEB174" s="69"/>
      <c r="NEC174" s="70"/>
      <c r="NED174" s="67"/>
      <c r="NEE174" s="68"/>
      <c r="NEF174" s="69"/>
      <c r="NEG174" s="70"/>
      <c r="NEH174" s="67"/>
      <c r="NEI174" s="68"/>
      <c r="NEJ174" s="69"/>
      <c r="NEK174" s="70"/>
      <c r="NEL174" s="67"/>
      <c r="NEM174" s="68"/>
      <c r="NEN174" s="69"/>
      <c r="NEO174" s="70"/>
      <c r="NEP174" s="67"/>
      <c r="NEQ174" s="68"/>
      <c r="NER174" s="69"/>
      <c r="NES174" s="70"/>
      <c r="NET174" s="67"/>
      <c r="NEU174" s="68"/>
      <c r="NEV174" s="69"/>
      <c r="NEW174" s="70"/>
      <c r="NEX174" s="67"/>
      <c r="NEY174" s="68"/>
      <c r="NEZ174" s="69"/>
      <c r="NFA174" s="70"/>
      <c r="NFB174" s="67"/>
      <c r="NFC174" s="68"/>
      <c r="NFD174" s="69"/>
      <c r="NFE174" s="70"/>
      <c r="NFF174" s="67"/>
      <c r="NFG174" s="68"/>
      <c r="NFH174" s="69"/>
      <c r="NFI174" s="70"/>
      <c r="NFJ174" s="67"/>
      <c r="NFK174" s="68"/>
      <c r="NFL174" s="69"/>
      <c r="NFM174" s="70"/>
      <c r="NFN174" s="67"/>
      <c r="NFO174" s="68"/>
      <c r="NFP174" s="69"/>
      <c r="NFQ174" s="70"/>
      <c r="NFR174" s="67"/>
      <c r="NFS174" s="68"/>
      <c r="NFT174" s="69"/>
      <c r="NFU174" s="70"/>
      <c r="NFV174" s="67"/>
      <c r="NFW174" s="68"/>
      <c r="NFX174" s="69"/>
      <c r="NFY174" s="70"/>
      <c r="NFZ174" s="67"/>
      <c r="NGA174" s="68"/>
      <c r="NGB174" s="69"/>
      <c r="NGC174" s="70"/>
      <c r="NGD174" s="67"/>
      <c r="NGE174" s="68"/>
      <c r="NGF174" s="69"/>
      <c r="NGG174" s="70"/>
      <c r="NGH174" s="67"/>
      <c r="NGI174" s="68"/>
      <c r="NGJ174" s="69"/>
      <c r="NGK174" s="70"/>
      <c r="NGL174" s="67"/>
      <c r="NGM174" s="68"/>
      <c r="NGN174" s="69"/>
      <c r="NGO174" s="70"/>
      <c r="NGP174" s="67"/>
      <c r="NGQ174" s="68"/>
      <c r="NGR174" s="69"/>
      <c r="NGS174" s="70"/>
      <c r="NGT174" s="67"/>
      <c r="NGU174" s="68"/>
      <c r="NGV174" s="69"/>
      <c r="NGW174" s="70"/>
      <c r="NGX174" s="67"/>
      <c r="NGY174" s="68"/>
      <c r="NGZ174" s="69"/>
      <c r="NHA174" s="70"/>
      <c r="NHB174" s="67"/>
      <c r="NHC174" s="68"/>
      <c r="NHD174" s="69"/>
      <c r="NHE174" s="70"/>
      <c r="NHF174" s="67"/>
      <c r="NHG174" s="68"/>
      <c r="NHH174" s="69"/>
      <c r="NHI174" s="70"/>
      <c r="NHJ174" s="67"/>
      <c r="NHK174" s="68"/>
      <c r="NHL174" s="69"/>
      <c r="NHM174" s="70"/>
      <c r="NHN174" s="67"/>
      <c r="NHO174" s="68"/>
      <c r="NHP174" s="69"/>
      <c r="NHQ174" s="70"/>
      <c r="NHR174" s="67"/>
      <c r="NHS174" s="68"/>
      <c r="NHT174" s="69"/>
      <c r="NHU174" s="70"/>
      <c r="NHV174" s="67"/>
      <c r="NHW174" s="68"/>
      <c r="NHX174" s="69"/>
      <c r="NHY174" s="70"/>
      <c r="NHZ174" s="67"/>
      <c r="NIA174" s="68"/>
      <c r="NIB174" s="69"/>
      <c r="NIC174" s="70"/>
      <c r="NID174" s="67"/>
      <c r="NIE174" s="68"/>
      <c r="NIF174" s="69"/>
      <c r="NIG174" s="70"/>
      <c r="NIH174" s="67"/>
      <c r="NII174" s="68"/>
      <c r="NIJ174" s="69"/>
      <c r="NIK174" s="70"/>
      <c r="NIL174" s="67"/>
      <c r="NIM174" s="68"/>
      <c r="NIN174" s="69"/>
      <c r="NIO174" s="70"/>
      <c r="NIP174" s="67"/>
      <c r="NIQ174" s="68"/>
      <c r="NIR174" s="69"/>
      <c r="NIS174" s="70"/>
      <c r="NIT174" s="67"/>
      <c r="NIU174" s="68"/>
      <c r="NIV174" s="69"/>
      <c r="NIW174" s="70"/>
      <c r="NIX174" s="67"/>
      <c r="NIY174" s="68"/>
      <c r="NIZ174" s="69"/>
      <c r="NJA174" s="70"/>
      <c r="NJB174" s="67"/>
      <c r="NJC174" s="68"/>
      <c r="NJD174" s="69"/>
      <c r="NJE174" s="70"/>
      <c r="NJF174" s="67"/>
      <c r="NJG174" s="68"/>
      <c r="NJH174" s="69"/>
      <c r="NJI174" s="70"/>
      <c r="NJJ174" s="67"/>
      <c r="NJK174" s="68"/>
      <c r="NJL174" s="69"/>
      <c r="NJM174" s="70"/>
      <c r="NJN174" s="67"/>
      <c r="NJO174" s="68"/>
      <c r="NJP174" s="69"/>
      <c r="NJQ174" s="70"/>
      <c r="NJR174" s="67"/>
      <c r="NJS174" s="68"/>
      <c r="NJT174" s="69"/>
      <c r="NJU174" s="70"/>
      <c r="NJV174" s="67"/>
      <c r="NJW174" s="68"/>
      <c r="NJX174" s="69"/>
      <c r="NJY174" s="70"/>
      <c r="NJZ174" s="67"/>
      <c r="NKA174" s="68"/>
      <c r="NKB174" s="69"/>
      <c r="NKC174" s="70"/>
      <c r="NKD174" s="67"/>
      <c r="NKE174" s="68"/>
      <c r="NKF174" s="69"/>
      <c r="NKG174" s="70"/>
      <c r="NKH174" s="67"/>
      <c r="NKI174" s="68"/>
      <c r="NKJ174" s="69"/>
      <c r="NKK174" s="70"/>
      <c r="NKL174" s="67"/>
      <c r="NKM174" s="68"/>
      <c r="NKN174" s="69"/>
      <c r="NKO174" s="70"/>
      <c r="NKP174" s="67"/>
      <c r="NKQ174" s="68"/>
      <c r="NKR174" s="69"/>
      <c r="NKS174" s="70"/>
      <c r="NKT174" s="67"/>
      <c r="NKU174" s="68"/>
      <c r="NKV174" s="69"/>
      <c r="NKW174" s="70"/>
      <c r="NKX174" s="67"/>
      <c r="NKY174" s="68"/>
      <c r="NKZ174" s="69"/>
      <c r="NLA174" s="70"/>
      <c r="NLB174" s="67"/>
      <c r="NLC174" s="68"/>
      <c r="NLD174" s="69"/>
      <c r="NLE174" s="70"/>
      <c r="NLF174" s="67"/>
      <c r="NLG174" s="68"/>
      <c r="NLH174" s="69"/>
      <c r="NLI174" s="70"/>
      <c r="NLJ174" s="67"/>
      <c r="NLK174" s="68"/>
      <c r="NLL174" s="69"/>
      <c r="NLM174" s="70"/>
      <c r="NLN174" s="67"/>
      <c r="NLO174" s="68"/>
      <c r="NLP174" s="69"/>
      <c r="NLQ174" s="70"/>
      <c r="NLR174" s="67"/>
      <c r="NLS174" s="68"/>
      <c r="NLT174" s="69"/>
      <c r="NLU174" s="70"/>
      <c r="NLV174" s="67"/>
      <c r="NLW174" s="68"/>
      <c r="NLX174" s="69"/>
      <c r="NLY174" s="70"/>
      <c r="NLZ174" s="67"/>
      <c r="NMA174" s="68"/>
      <c r="NMB174" s="69"/>
      <c r="NMC174" s="70"/>
      <c r="NMD174" s="67"/>
      <c r="NME174" s="68"/>
      <c r="NMF174" s="69"/>
      <c r="NMG174" s="70"/>
      <c r="NMH174" s="67"/>
      <c r="NMI174" s="68"/>
      <c r="NMJ174" s="69"/>
      <c r="NMK174" s="70"/>
      <c r="NML174" s="67"/>
      <c r="NMM174" s="68"/>
      <c r="NMN174" s="69"/>
      <c r="NMO174" s="70"/>
      <c r="NMP174" s="67"/>
      <c r="NMQ174" s="68"/>
      <c r="NMR174" s="69"/>
      <c r="NMS174" s="70"/>
      <c r="NMT174" s="67"/>
      <c r="NMU174" s="68"/>
      <c r="NMV174" s="69"/>
      <c r="NMW174" s="70"/>
      <c r="NMX174" s="67"/>
      <c r="NMY174" s="68"/>
      <c r="NMZ174" s="69"/>
      <c r="NNA174" s="70"/>
      <c r="NNB174" s="67"/>
      <c r="NNC174" s="68"/>
      <c r="NND174" s="69"/>
      <c r="NNE174" s="70"/>
      <c r="NNF174" s="67"/>
      <c r="NNG174" s="68"/>
      <c r="NNH174" s="69"/>
      <c r="NNI174" s="70"/>
      <c r="NNJ174" s="67"/>
      <c r="NNK174" s="68"/>
      <c r="NNL174" s="69"/>
      <c r="NNM174" s="70"/>
      <c r="NNN174" s="67"/>
      <c r="NNO174" s="68"/>
      <c r="NNP174" s="69"/>
      <c r="NNQ174" s="70"/>
      <c r="NNR174" s="67"/>
      <c r="NNS174" s="68"/>
      <c r="NNT174" s="69"/>
      <c r="NNU174" s="70"/>
      <c r="NNV174" s="67"/>
      <c r="NNW174" s="68"/>
      <c r="NNX174" s="69"/>
      <c r="NNY174" s="70"/>
      <c r="NNZ174" s="67"/>
      <c r="NOA174" s="68"/>
      <c r="NOB174" s="69"/>
      <c r="NOC174" s="70"/>
      <c r="NOD174" s="67"/>
      <c r="NOE174" s="68"/>
      <c r="NOF174" s="69"/>
      <c r="NOG174" s="70"/>
      <c r="NOH174" s="67"/>
      <c r="NOI174" s="68"/>
      <c r="NOJ174" s="69"/>
      <c r="NOK174" s="70"/>
      <c r="NOL174" s="67"/>
      <c r="NOM174" s="68"/>
      <c r="NON174" s="69"/>
      <c r="NOO174" s="70"/>
      <c r="NOP174" s="67"/>
      <c r="NOQ174" s="68"/>
      <c r="NOR174" s="69"/>
      <c r="NOS174" s="70"/>
      <c r="NOT174" s="67"/>
      <c r="NOU174" s="68"/>
      <c r="NOV174" s="69"/>
      <c r="NOW174" s="70"/>
      <c r="NOX174" s="67"/>
      <c r="NOY174" s="68"/>
      <c r="NOZ174" s="69"/>
      <c r="NPA174" s="70"/>
      <c r="NPB174" s="67"/>
      <c r="NPC174" s="68"/>
      <c r="NPD174" s="69"/>
      <c r="NPE174" s="70"/>
      <c r="NPF174" s="67"/>
      <c r="NPG174" s="68"/>
      <c r="NPH174" s="69"/>
      <c r="NPI174" s="70"/>
      <c r="NPJ174" s="67"/>
      <c r="NPK174" s="68"/>
      <c r="NPL174" s="69"/>
      <c r="NPM174" s="70"/>
      <c r="NPN174" s="67"/>
      <c r="NPO174" s="68"/>
      <c r="NPP174" s="69"/>
      <c r="NPQ174" s="70"/>
      <c r="NPR174" s="67"/>
      <c r="NPS174" s="68"/>
      <c r="NPT174" s="69"/>
      <c r="NPU174" s="70"/>
      <c r="NPV174" s="67"/>
      <c r="NPW174" s="68"/>
      <c r="NPX174" s="69"/>
      <c r="NPY174" s="70"/>
      <c r="NPZ174" s="67"/>
      <c r="NQA174" s="68"/>
      <c r="NQB174" s="69"/>
      <c r="NQC174" s="70"/>
      <c r="NQD174" s="67"/>
      <c r="NQE174" s="68"/>
      <c r="NQF174" s="69"/>
      <c r="NQG174" s="70"/>
      <c r="NQH174" s="67"/>
      <c r="NQI174" s="68"/>
      <c r="NQJ174" s="69"/>
      <c r="NQK174" s="70"/>
      <c r="NQL174" s="67"/>
      <c r="NQM174" s="68"/>
      <c r="NQN174" s="69"/>
      <c r="NQO174" s="70"/>
      <c r="NQP174" s="67"/>
      <c r="NQQ174" s="68"/>
      <c r="NQR174" s="69"/>
      <c r="NQS174" s="70"/>
      <c r="NQT174" s="67"/>
      <c r="NQU174" s="68"/>
      <c r="NQV174" s="69"/>
      <c r="NQW174" s="70"/>
      <c r="NQX174" s="67"/>
      <c r="NQY174" s="68"/>
      <c r="NQZ174" s="69"/>
      <c r="NRA174" s="70"/>
      <c r="NRB174" s="67"/>
      <c r="NRC174" s="68"/>
      <c r="NRD174" s="69"/>
      <c r="NRE174" s="70"/>
      <c r="NRF174" s="67"/>
      <c r="NRG174" s="68"/>
      <c r="NRH174" s="69"/>
      <c r="NRI174" s="70"/>
      <c r="NRJ174" s="67"/>
      <c r="NRK174" s="68"/>
      <c r="NRL174" s="69"/>
      <c r="NRM174" s="70"/>
      <c r="NRN174" s="67"/>
      <c r="NRO174" s="68"/>
      <c r="NRP174" s="69"/>
      <c r="NRQ174" s="70"/>
      <c r="NRR174" s="67"/>
      <c r="NRS174" s="68"/>
      <c r="NRT174" s="69"/>
      <c r="NRU174" s="70"/>
      <c r="NRV174" s="67"/>
      <c r="NRW174" s="68"/>
      <c r="NRX174" s="69"/>
      <c r="NRY174" s="70"/>
      <c r="NRZ174" s="67"/>
      <c r="NSA174" s="68"/>
      <c r="NSB174" s="69"/>
      <c r="NSC174" s="70"/>
      <c r="NSD174" s="67"/>
      <c r="NSE174" s="68"/>
      <c r="NSF174" s="69"/>
      <c r="NSG174" s="70"/>
      <c r="NSH174" s="67"/>
      <c r="NSI174" s="68"/>
      <c r="NSJ174" s="69"/>
      <c r="NSK174" s="70"/>
      <c r="NSL174" s="67"/>
      <c r="NSM174" s="68"/>
      <c r="NSN174" s="69"/>
      <c r="NSO174" s="70"/>
      <c r="NSP174" s="67"/>
      <c r="NSQ174" s="68"/>
      <c r="NSR174" s="69"/>
      <c r="NSS174" s="70"/>
      <c r="NST174" s="67"/>
      <c r="NSU174" s="68"/>
      <c r="NSV174" s="69"/>
      <c r="NSW174" s="70"/>
      <c r="NSX174" s="67"/>
      <c r="NSY174" s="68"/>
      <c r="NSZ174" s="69"/>
      <c r="NTA174" s="70"/>
      <c r="NTB174" s="67"/>
      <c r="NTC174" s="68"/>
      <c r="NTD174" s="69"/>
      <c r="NTE174" s="70"/>
      <c r="NTF174" s="67"/>
      <c r="NTG174" s="68"/>
      <c r="NTH174" s="69"/>
      <c r="NTI174" s="70"/>
      <c r="NTJ174" s="67"/>
      <c r="NTK174" s="68"/>
      <c r="NTL174" s="69"/>
      <c r="NTM174" s="70"/>
      <c r="NTN174" s="67"/>
      <c r="NTO174" s="68"/>
      <c r="NTP174" s="69"/>
      <c r="NTQ174" s="70"/>
      <c r="NTR174" s="67"/>
      <c r="NTS174" s="68"/>
      <c r="NTT174" s="69"/>
      <c r="NTU174" s="70"/>
      <c r="NTV174" s="67"/>
      <c r="NTW174" s="68"/>
      <c r="NTX174" s="69"/>
      <c r="NTY174" s="70"/>
      <c r="NTZ174" s="67"/>
      <c r="NUA174" s="68"/>
      <c r="NUB174" s="69"/>
      <c r="NUC174" s="70"/>
      <c r="NUD174" s="67"/>
      <c r="NUE174" s="68"/>
      <c r="NUF174" s="69"/>
      <c r="NUG174" s="70"/>
      <c r="NUH174" s="67"/>
      <c r="NUI174" s="68"/>
      <c r="NUJ174" s="69"/>
      <c r="NUK174" s="70"/>
      <c r="NUL174" s="67"/>
      <c r="NUM174" s="68"/>
      <c r="NUN174" s="69"/>
      <c r="NUO174" s="70"/>
      <c r="NUP174" s="67"/>
      <c r="NUQ174" s="68"/>
      <c r="NUR174" s="69"/>
      <c r="NUS174" s="70"/>
      <c r="NUT174" s="67"/>
      <c r="NUU174" s="68"/>
      <c r="NUV174" s="69"/>
      <c r="NUW174" s="70"/>
      <c r="NUX174" s="67"/>
      <c r="NUY174" s="68"/>
      <c r="NUZ174" s="69"/>
      <c r="NVA174" s="70"/>
      <c r="NVB174" s="67"/>
      <c r="NVC174" s="68"/>
      <c r="NVD174" s="69"/>
      <c r="NVE174" s="70"/>
      <c r="NVF174" s="67"/>
      <c r="NVG174" s="68"/>
      <c r="NVH174" s="69"/>
      <c r="NVI174" s="70"/>
      <c r="NVJ174" s="67"/>
      <c r="NVK174" s="68"/>
      <c r="NVL174" s="69"/>
      <c r="NVM174" s="70"/>
      <c r="NVN174" s="67"/>
      <c r="NVO174" s="68"/>
      <c r="NVP174" s="69"/>
      <c r="NVQ174" s="70"/>
      <c r="NVR174" s="67"/>
      <c r="NVS174" s="68"/>
      <c r="NVT174" s="69"/>
      <c r="NVU174" s="70"/>
      <c r="NVV174" s="67"/>
      <c r="NVW174" s="68"/>
      <c r="NVX174" s="69"/>
      <c r="NVY174" s="70"/>
      <c r="NVZ174" s="67"/>
      <c r="NWA174" s="68"/>
      <c r="NWB174" s="69"/>
      <c r="NWC174" s="70"/>
      <c r="NWD174" s="67"/>
      <c r="NWE174" s="68"/>
      <c r="NWF174" s="69"/>
      <c r="NWG174" s="70"/>
      <c r="NWH174" s="67"/>
      <c r="NWI174" s="68"/>
      <c r="NWJ174" s="69"/>
      <c r="NWK174" s="70"/>
      <c r="NWL174" s="67"/>
      <c r="NWM174" s="68"/>
      <c r="NWN174" s="69"/>
      <c r="NWO174" s="70"/>
      <c r="NWP174" s="67"/>
      <c r="NWQ174" s="68"/>
      <c r="NWR174" s="69"/>
      <c r="NWS174" s="70"/>
      <c r="NWT174" s="67"/>
      <c r="NWU174" s="68"/>
      <c r="NWV174" s="69"/>
      <c r="NWW174" s="70"/>
      <c r="NWX174" s="67"/>
      <c r="NWY174" s="68"/>
      <c r="NWZ174" s="69"/>
      <c r="NXA174" s="70"/>
      <c r="NXB174" s="67"/>
      <c r="NXC174" s="68"/>
      <c r="NXD174" s="69"/>
      <c r="NXE174" s="70"/>
      <c r="NXF174" s="67"/>
      <c r="NXG174" s="68"/>
      <c r="NXH174" s="69"/>
      <c r="NXI174" s="70"/>
      <c r="NXJ174" s="67"/>
      <c r="NXK174" s="68"/>
      <c r="NXL174" s="69"/>
      <c r="NXM174" s="70"/>
      <c r="NXN174" s="67"/>
      <c r="NXO174" s="68"/>
      <c r="NXP174" s="69"/>
      <c r="NXQ174" s="70"/>
      <c r="NXR174" s="67"/>
      <c r="NXS174" s="68"/>
      <c r="NXT174" s="69"/>
      <c r="NXU174" s="70"/>
      <c r="NXV174" s="67"/>
      <c r="NXW174" s="68"/>
      <c r="NXX174" s="69"/>
      <c r="NXY174" s="70"/>
      <c r="NXZ174" s="67"/>
      <c r="NYA174" s="68"/>
      <c r="NYB174" s="69"/>
      <c r="NYC174" s="70"/>
      <c r="NYD174" s="67"/>
      <c r="NYE174" s="68"/>
      <c r="NYF174" s="69"/>
      <c r="NYG174" s="70"/>
      <c r="NYH174" s="67"/>
      <c r="NYI174" s="68"/>
      <c r="NYJ174" s="69"/>
      <c r="NYK174" s="70"/>
      <c r="NYL174" s="67"/>
      <c r="NYM174" s="68"/>
      <c r="NYN174" s="69"/>
      <c r="NYO174" s="70"/>
      <c r="NYP174" s="67"/>
      <c r="NYQ174" s="68"/>
      <c r="NYR174" s="69"/>
      <c r="NYS174" s="70"/>
      <c r="NYT174" s="67"/>
      <c r="NYU174" s="68"/>
      <c r="NYV174" s="69"/>
      <c r="NYW174" s="70"/>
      <c r="NYX174" s="67"/>
      <c r="NYY174" s="68"/>
      <c r="NYZ174" s="69"/>
      <c r="NZA174" s="70"/>
      <c r="NZB174" s="67"/>
      <c r="NZC174" s="68"/>
      <c r="NZD174" s="69"/>
      <c r="NZE174" s="70"/>
      <c r="NZF174" s="67"/>
      <c r="NZG174" s="68"/>
      <c r="NZH174" s="69"/>
      <c r="NZI174" s="70"/>
      <c r="NZJ174" s="67"/>
      <c r="NZK174" s="68"/>
      <c r="NZL174" s="69"/>
      <c r="NZM174" s="70"/>
      <c r="NZN174" s="67"/>
      <c r="NZO174" s="68"/>
      <c r="NZP174" s="69"/>
      <c r="NZQ174" s="70"/>
      <c r="NZR174" s="67"/>
      <c r="NZS174" s="68"/>
      <c r="NZT174" s="69"/>
      <c r="NZU174" s="70"/>
      <c r="NZV174" s="67"/>
      <c r="NZW174" s="68"/>
      <c r="NZX174" s="69"/>
      <c r="NZY174" s="70"/>
      <c r="NZZ174" s="67"/>
      <c r="OAA174" s="68"/>
      <c r="OAB174" s="69"/>
      <c r="OAC174" s="70"/>
      <c r="OAD174" s="67"/>
      <c r="OAE174" s="68"/>
      <c r="OAF174" s="69"/>
      <c r="OAG174" s="70"/>
      <c r="OAH174" s="67"/>
      <c r="OAI174" s="68"/>
      <c r="OAJ174" s="69"/>
      <c r="OAK174" s="70"/>
      <c r="OAL174" s="67"/>
      <c r="OAM174" s="68"/>
      <c r="OAN174" s="69"/>
      <c r="OAO174" s="70"/>
      <c r="OAP174" s="67"/>
      <c r="OAQ174" s="68"/>
      <c r="OAR174" s="69"/>
      <c r="OAS174" s="70"/>
      <c r="OAT174" s="67"/>
      <c r="OAU174" s="68"/>
      <c r="OAV174" s="69"/>
      <c r="OAW174" s="70"/>
      <c r="OAX174" s="67"/>
      <c r="OAY174" s="68"/>
      <c r="OAZ174" s="69"/>
      <c r="OBA174" s="70"/>
      <c r="OBB174" s="67"/>
      <c r="OBC174" s="68"/>
      <c r="OBD174" s="69"/>
      <c r="OBE174" s="70"/>
      <c r="OBF174" s="67"/>
      <c r="OBG174" s="68"/>
      <c r="OBH174" s="69"/>
      <c r="OBI174" s="70"/>
      <c r="OBJ174" s="67"/>
      <c r="OBK174" s="68"/>
      <c r="OBL174" s="69"/>
      <c r="OBM174" s="70"/>
      <c r="OBN174" s="67"/>
      <c r="OBO174" s="68"/>
      <c r="OBP174" s="69"/>
      <c r="OBQ174" s="70"/>
      <c r="OBR174" s="67"/>
      <c r="OBS174" s="68"/>
      <c r="OBT174" s="69"/>
      <c r="OBU174" s="70"/>
      <c r="OBV174" s="67"/>
      <c r="OBW174" s="68"/>
      <c r="OBX174" s="69"/>
      <c r="OBY174" s="70"/>
      <c r="OBZ174" s="67"/>
      <c r="OCA174" s="68"/>
      <c r="OCB174" s="69"/>
      <c r="OCC174" s="70"/>
      <c r="OCD174" s="67"/>
      <c r="OCE174" s="68"/>
      <c r="OCF174" s="69"/>
      <c r="OCG174" s="70"/>
      <c r="OCH174" s="67"/>
      <c r="OCI174" s="68"/>
      <c r="OCJ174" s="69"/>
      <c r="OCK174" s="70"/>
      <c r="OCL174" s="67"/>
      <c r="OCM174" s="68"/>
      <c r="OCN174" s="69"/>
      <c r="OCO174" s="70"/>
      <c r="OCP174" s="67"/>
      <c r="OCQ174" s="68"/>
      <c r="OCR174" s="69"/>
      <c r="OCS174" s="70"/>
      <c r="OCT174" s="67"/>
      <c r="OCU174" s="68"/>
      <c r="OCV174" s="69"/>
      <c r="OCW174" s="70"/>
      <c r="OCX174" s="67"/>
      <c r="OCY174" s="68"/>
      <c r="OCZ174" s="69"/>
      <c r="ODA174" s="70"/>
      <c r="ODB174" s="67"/>
      <c r="ODC174" s="68"/>
      <c r="ODD174" s="69"/>
      <c r="ODE174" s="70"/>
      <c r="ODF174" s="67"/>
      <c r="ODG174" s="68"/>
      <c r="ODH174" s="69"/>
      <c r="ODI174" s="70"/>
      <c r="ODJ174" s="67"/>
      <c r="ODK174" s="68"/>
      <c r="ODL174" s="69"/>
      <c r="ODM174" s="70"/>
      <c r="ODN174" s="67"/>
      <c r="ODO174" s="68"/>
      <c r="ODP174" s="69"/>
      <c r="ODQ174" s="70"/>
      <c r="ODR174" s="67"/>
      <c r="ODS174" s="68"/>
      <c r="ODT174" s="69"/>
      <c r="ODU174" s="70"/>
      <c r="ODV174" s="67"/>
      <c r="ODW174" s="68"/>
      <c r="ODX174" s="69"/>
      <c r="ODY174" s="70"/>
      <c r="ODZ174" s="67"/>
      <c r="OEA174" s="68"/>
      <c r="OEB174" s="69"/>
      <c r="OEC174" s="70"/>
      <c r="OED174" s="67"/>
      <c r="OEE174" s="68"/>
      <c r="OEF174" s="69"/>
      <c r="OEG174" s="70"/>
      <c r="OEH174" s="67"/>
      <c r="OEI174" s="68"/>
      <c r="OEJ174" s="69"/>
      <c r="OEK174" s="70"/>
      <c r="OEL174" s="67"/>
      <c r="OEM174" s="68"/>
      <c r="OEN174" s="69"/>
      <c r="OEO174" s="70"/>
      <c r="OEP174" s="67"/>
      <c r="OEQ174" s="68"/>
      <c r="OER174" s="69"/>
      <c r="OES174" s="70"/>
      <c r="OET174" s="67"/>
      <c r="OEU174" s="68"/>
      <c r="OEV174" s="69"/>
      <c r="OEW174" s="70"/>
      <c r="OEX174" s="67"/>
      <c r="OEY174" s="68"/>
      <c r="OEZ174" s="69"/>
      <c r="OFA174" s="70"/>
      <c r="OFB174" s="67"/>
      <c r="OFC174" s="68"/>
      <c r="OFD174" s="69"/>
      <c r="OFE174" s="70"/>
      <c r="OFF174" s="67"/>
      <c r="OFG174" s="68"/>
      <c r="OFH174" s="69"/>
      <c r="OFI174" s="70"/>
      <c r="OFJ174" s="67"/>
      <c r="OFK174" s="68"/>
      <c r="OFL174" s="69"/>
      <c r="OFM174" s="70"/>
      <c r="OFN174" s="67"/>
      <c r="OFO174" s="68"/>
      <c r="OFP174" s="69"/>
      <c r="OFQ174" s="70"/>
      <c r="OFR174" s="67"/>
      <c r="OFS174" s="68"/>
      <c r="OFT174" s="69"/>
      <c r="OFU174" s="70"/>
      <c r="OFV174" s="67"/>
      <c r="OFW174" s="68"/>
      <c r="OFX174" s="69"/>
      <c r="OFY174" s="70"/>
      <c r="OFZ174" s="67"/>
      <c r="OGA174" s="68"/>
      <c r="OGB174" s="69"/>
      <c r="OGC174" s="70"/>
      <c r="OGD174" s="67"/>
      <c r="OGE174" s="68"/>
      <c r="OGF174" s="69"/>
      <c r="OGG174" s="70"/>
      <c r="OGH174" s="67"/>
      <c r="OGI174" s="68"/>
      <c r="OGJ174" s="69"/>
      <c r="OGK174" s="70"/>
      <c r="OGL174" s="67"/>
      <c r="OGM174" s="68"/>
      <c r="OGN174" s="69"/>
      <c r="OGO174" s="70"/>
      <c r="OGP174" s="67"/>
      <c r="OGQ174" s="68"/>
      <c r="OGR174" s="69"/>
      <c r="OGS174" s="70"/>
      <c r="OGT174" s="67"/>
      <c r="OGU174" s="68"/>
      <c r="OGV174" s="69"/>
      <c r="OGW174" s="70"/>
      <c r="OGX174" s="67"/>
      <c r="OGY174" s="68"/>
      <c r="OGZ174" s="69"/>
      <c r="OHA174" s="70"/>
      <c r="OHB174" s="67"/>
      <c r="OHC174" s="68"/>
      <c r="OHD174" s="69"/>
      <c r="OHE174" s="70"/>
      <c r="OHF174" s="67"/>
      <c r="OHG174" s="68"/>
      <c r="OHH174" s="69"/>
      <c r="OHI174" s="70"/>
      <c r="OHJ174" s="67"/>
      <c r="OHK174" s="68"/>
      <c r="OHL174" s="69"/>
      <c r="OHM174" s="70"/>
      <c r="OHN174" s="67"/>
      <c r="OHO174" s="68"/>
      <c r="OHP174" s="69"/>
      <c r="OHQ174" s="70"/>
      <c r="OHR174" s="67"/>
      <c r="OHS174" s="68"/>
      <c r="OHT174" s="69"/>
      <c r="OHU174" s="70"/>
      <c r="OHV174" s="67"/>
      <c r="OHW174" s="68"/>
      <c r="OHX174" s="69"/>
      <c r="OHY174" s="70"/>
      <c r="OHZ174" s="67"/>
      <c r="OIA174" s="68"/>
      <c r="OIB174" s="69"/>
      <c r="OIC174" s="70"/>
      <c r="OID174" s="67"/>
      <c r="OIE174" s="68"/>
      <c r="OIF174" s="69"/>
      <c r="OIG174" s="70"/>
      <c r="OIH174" s="67"/>
      <c r="OII174" s="68"/>
      <c r="OIJ174" s="69"/>
      <c r="OIK174" s="70"/>
      <c r="OIL174" s="67"/>
      <c r="OIM174" s="68"/>
      <c r="OIN174" s="69"/>
      <c r="OIO174" s="70"/>
      <c r="OIP174" s="67"/>
      <c r="OIQ174" s="68"/>
      <c r="OIR174" s="69"/>
      <c r="OIS174" s="70"/>
      <c r="OIT174" s="67"/>
      <c r="OIU174" s="68"/>
      <c r="OIV174" s="69"/>
      <c r="OIW174" s="70"/>
      <c r="OIX174" s="67"/>
      <c r="OIY174" s="68"/>
      <c r="OIZ174" s="69"/>
      <c r="OJA174" s="70"/>
      <c r="OJB174" s="67"/>
      <c r="OJC174" s="68"/>
      <c r="OJD174" s="69"/>
      <c r="OJE174" s="70"/>
      <c r="OJF174" s="67"/>
      <c r="OJG174" s="68"/>
      <c r="OJH174" s="69"/>
      <c r="OJI174" s="70"/>
      <c r="OJJ174" s="67"/>
      <c r="OJK174" s="68"/>
      <c r="OJL174" s="69"/>
      <c r="OJM174" s="70"/>
      <c r="OJN174" s="67"/>
      <c r="OJO174" s="68"/>
      <c r="OJP174" s="69"/>
      <c r="OJQ174" s="70"/>
      <c r="OJR174" s="67"/>
      <c r="OJS174" s="68"/>
      <c r="OJT174" s="69"/>
      <c r="OJU174" s="70"/>
      <c r="OJV174" s="67"/>
      <c r="OJW174" s="68"/>
      <c r="OJX174" s="69"/>
      <c r="OJY174" s="70"/>
      <c r="OJZ174" s="67"/>
      <c r="OKA174" s="68"/>
      <c r="OKB174" s="69"/>
      <c r="OKC174" s="70"/>
      <c r="OKD174" s="67"/>
      <c r="OKE174" s="68"/>
      <c r="OKF174" s="69"/>
      <c r="OKG174" s="70"/>
      <c r="OKH174" s="67"/>
      <c r="OKI174" s="68"/>
      <c r="OKJ174" s="69"/>
      <c r="OKK174" s="70"/>
      <c r="OKL174" s="67"/>
      <c r="OKM174" s="68"/>
      <c r="OKN174" s="69"/>
      <c r="OKO174" s="70"/>
      <c r="OKP174" s="67"/>
      <c r="OKQ174" s="68"/>
      <c r="OKR174" s="69"/>
      <c r="OKS174" s="70"/>
      <c r="OKT174" s="67"/>
      <c r="OKU174" s="68"/>
      <c r="OKV174" s="69"/>
      <c r="OKW174" s="70"/>
      <c r="OKX174" s="67"/>
      <c r="OKY174" s="68"/>
      <c r="OKZ174" s="69"/>
      <c r="OLA174" s="70"/>
      <c r="OLB174" s="67"/>
      <c r="OLC174" s="68"/>
      <c r="OLD174" s="69"/>
      <c r="OLE174" s="70"/>
      <c r="OLF174" s="67"/>
      <c r="OLG174" s="68"/>
      <c r="OLH174" s="69"/>
      <c r="OLI174" s="70"/>
      <c r="OLJ174" s="67"/>
      <c r="OLK174" s="68"/>
      <c r="OLL174" s="69"/>
      <c r="OLM174" s="70"/>
      <c r="OLN174" s="67"/>
      <c r="OLO174" s="68"/>
      <c r="OLP174" s="69"/>
      <c r="OLQ174" s="70"/>
      <c r="OLR174" s="67"/>
      <c r="OLS174" s="68"/>
      <c r="OLT174" s="69"/>
      <c r="OLU174" s="70"/>
      <c r="OLV174" s="67"/>
      <c r="OLW174" s="68"/>
      <c r="OLX174" s="69"/>
      <c r="OLY174" s="70"/>
      <c r="OLZ174" s="67"/>
      <c r="OMA174" s="68"/>
      <c r="OMB174" s="69"/>
      <c r="OMC174" s="70"/>
      <c r="OMD174" s="67"/>
      <c r="OME174" s="68"/>
      <c r="OMF174" s="69"/>
      <c r="OMG174" s="70"/>
      <c r="OMH174" s="67"/>
      <c r="OMI174" s="68"/>
      <c r="OMJ174" s="69"/>
      <c r="OMK174" s="70"/>
      <c r="OML174" s="67"/>
      <c r="OMM174" s="68"/>
      <c r="OMN174" s="69"/>
      <c r="OMO174" s="70"/>
      <c r="OMP174" s="67"/>
      <c r="OMQ174" s="68"/>
      <c r="OMR174" s="69"/>
      <c r="OMS174" s="70"/>
      <c r="OMT174" s="67"/>
      <c r="OMU174" s="68"/>
      <c r="OMV174" s="69"/>
      <c r="OMW174" s="70"/>
      <c r="OMX174" s="67"/>
      <c r="OMY174" s="68"/>
      <c r="OMZ174" s="69"/>
      <c r="ONA174" s="70"/>
      <c r="ONB174" s="67"/>
      <c r="ONC174" s="68"/>
      <c r="OND174" s="69"/>
      <c r="ONE174" s="70"/>
      <c r="ONF174" s="67"/>
      <c r="ONG174" s="68"/>
      <c r="ONH174" s="69"/>
      <c r="ONI174" s="70"/>
      <c r="ONJ174" s="67"/>
      <c r="ONK174" s="68"/>
      <c r="ONL174" s="69"/>
      <c r="ONM174" s="70"/>
      <c r="ONN174" s="67"/>
      <c r="ONO174" s="68"/>
      <c r="ONP174" s="69"/>
      <c r="ONQ174" s="70"/>
      <c r="ONR174" s="67"/>
      <c r="ONS174" s="68"/>
      <c r="ONT174" s="69"/>
      <c r="ONU174" s="70"/>
      <c r="ONV174" s="67"/>
      <c r="ONW174" s="68"/>
      <c r="ONX174" s="69"/>
      <c r="ONY174" s="70"/>
      <c r="ONZ174" s="67"/>
      <c r="OOA174" s="68"/>
      <c r="OOB174" s="69"/>
      <c r="OOC174" s="70"/>
      <c r="OOD174" s="67"/>
      <c r="OOE174" s="68"/>
      <c r="OOF174" s="69"/>
      <c r="OOG174" s="70"/>
      <c r="OOH174" s="67"/>
      <c r="OOI174" s="68"/>
      <c r="OOJ174" s="69"/>
      <c r="OOK174" s="70"/>
      <c r="OOL174" s="67"/>
      <c r="OOM174" s="68"/>
      <c r="OON174" s="69"/>
      <c r="OOO174" s="70"/>
      <c r="OOP174" s="67"/>
      <c r="OOQ174" s="68"/>
      <c r="OOR174" s="69"/>
      <c r="OOS174" s="70"/>
      <c r="OOT174" s="67"/>
      <c r="OOU174" s="68"/>
      <c r="OOV174" s="69"/>
      <c r="OOW174" s="70"/>
      <c r="OOX174" s="67"/>
      <c r="OOY174" s="68"/>
      <c r="OOZ174" s="69"/>
      <c r="OPA174" s="70"/>
      <c r="OPB174" s="67"/>
      <c r="OPC174" s="68"/>
      <c r="OPD174" s="69"/>
      <c r="OPE174" s="70"/>
      <c r="OPF174" s="67"/>
      <c r="OPG174" s="68"/>
      <c r="OPH174" s="69"/>
      <c r="OPI174" s="70"/>
      <c r="OPJ174" s="67"/>
      <c r="OPK174" s="68"/>
      <c r="OPL174" s="69"/>
      <c r="OPM174" s="70"/>
      <c r="OPN174" s="67"/>
      <c r="OPO174" s="68"/>
      <c r="OPP174" s="69"/>
      <c r="OPQ174" s="70"/>
      <c r="OPR174" s="67"/>
      <c r="OPS174" s="68"/>
      <c r="OPT174" s="69"/>
      <c r="OPU174" s="70"/>
      <c r="OPV174" s="67"/>
      <c r="OPW174" s="68"/>
      <c r="OPX174" s="69"/>
      <c r="OPY174" s="70"/>
      <c r="OPZ174" s="67"/>
      <c r="OQA174" s="68"/>
      <c r="OQB174" s="69"/>
      <c r="OQC174" s="70"/>
      <c r="OQD174" s="67"/>
      <c r="OQE174" s="68"/>
      <c r="OQF174" s="69"/>
      <c r="OQG174" s="70"/>
      <c r="OQH174" s="67"/>
      <c r="OQI174" s="68"/>
      <c r="OQJ174" s="69"/>
      <c r="OQK174" s="70"/>
      <c r="OQL174" s="67"/>
      <c r="OQM174" s="68"/>
      <c r="OQN174" s="69"/>
      <c r="OQO174" s="70"/>
      <c r="OQP174" s="67"/>
      <c r="OQQ174" s="68"/>
      <c r="OQR174" s="69"/>
      <c r="OQS174" s="70"/>
      <c r="OQT174" s="67"/>
      <c r="OQU174" s="68"/>
      <c r="OQV174" s="69"/>
      <c r="OQW174" s="70"/>
      <c r="OQX174" s="67"/>
      <c r="OQY174" s="68"/>
      <c r="OQZ174" s="69"/>
      <c r="ORA174" s="70"/>
      <c r="ORB174" s="67"/>
      <c r="ORC174" s="68"/>
      <c r="ORD174" s="69"/>
      <c r="ORE174" s="70"/>
      <c r="ORF174" s="67"/>
      <c r="ORG174" s="68"/>
      <c r="ORH174" s="69"/>
      <c r="ORI174" s="70"/>
      <c r="ORJ174" s="67"/>
      <c r="ORK174" s="68"/>
      <c r="ORL174" s="69"/>
      <c r="ORM174" s="70"/>
      <c r="ORN174" s="67"/>
      <c r="ORO174" s="68"/>
      <c r="ORP174" s="69"/>
      <c r="ORQ174" s="70"/>
      <c r="ORR174" s="67"/>
      <c r="ORS174" s="68"/>
      <c r="ORT174" s="69"/>
      <c r="ORU174" s="70"/>
      <c r="ORV174" s="67"/>
      <c r="ORW174" s="68"/>
      <c r="ORX174" s="69"/>
      <c r="ORY174" s="70"/>
      <c r="ORZ174" s="67"/>
      <c r="OSA174" s="68"/>
      <c r="OSB174" s="69"/>
      <c r="OSC174" s="70"/>
      <c r="OSD174" s="67"/>
      <c r="OSE174" s="68"/>
      <c r="OSF174" s="69"/>
      <c r="OSG174" s="70"/>
      <c r="OSH174" s="67"/>
      <c r="OSI174" s="68"/>
      <c r="OSJ174" s="69"/>
      <c r="OSK174" s="70"/>
      <c r="OSL174" s="67"/>
      <c r="OSM174" s="68"/>
      <c r="OSN174" s="69"/>
      <c r="OSO174" s="70"/>
      <c r="OSP174" s="67"/>
      <c r="OSQ174" s="68"/>
      <c r="OSR174" s="69"/>
      <c r="OSS174" s="70"/>
      <c r="OST174" s="67"/>
      <c r="OSU174" s="68"/>
      <c r="OSV174" s="69"/>
      <c r="OSW174" s="70"/>
      <c r="OSX174" s="67"/>
      <c r="OSY174" s="68"/>
      <c r="OSZ174" s="69"/>
      <c r="OTA174" s="70"/>
      <c r="OTB174" s="67"/>
      <c r="OTC174" s="68"/>
      <c r="OTD174" s="69"/>
      <c r="OTE174" s="70"/>
      <c r="OTF174" s="67"/>
      <c r="OTG174" s="68"/>
      <c r="OTH174" s="69"/>
      <c r="OTI174" s="70"/>
      <c r="OTJ174" s="67"/>
      <c r="OTK174" s="68"/>
      <c r="OTL174" s="69"/>
      <c r="OTM174" s="70"/>
      <c r="OTN174" s="67"/>
      <c r="OTO174" s="68"/>
      <c r="OTP174" s="69"/>
      <c r="OTQ174" s="70"/>
      <c r="OTR174" s="67"/>
      <c r="OTS174" s="68"/>
      <c r="OTT174" s="69"/>
      <c r="OTU174" s="70"/>
      <c r="OTV174" s="67"/>
      <c r="OTW174" s="68"/>
      <c r="OTX174" s="69"/>
      <c r="OTY174" s="70"/>
      <c r="OTZ174" s="67"/>
      <c r="OUA174" s="68"/>
      <c r="OUB174" s="69"/>
      <c r="OUC174" s="70"/>
      <c r="OUD174" s="67"/>
      <c r="OUE174" s="68"/>
      <c r="OUF174" s="69"/>
      <c r="OUG174" s="70"/>
      <c r="OUH174" s="67"/>
      <c r="OUI174" s="68"/>
      <c r="OUJ174" s="69"/>
      <c r="OUK174" s="70"/>
      <c r="OUL174" s="67"/>
      <c r="OUM174" s="68"/>
      <c r="OUN174" s="69"/>
      <c r="OUO174" s="70"/>
      <c r="OUP174" s="67"/>
      <c r="OUQ174" s="68"/>
      <c r="OUR174" s="69"/>
      <c r="OUS174" s="70"/>
      <c r="OUT174" s="67"/>
      <c r="OUU174" s="68"/>
      <c r="OUV174" s="69"/>
      <c r="OUW174" s="70"/>
      <c r="OUX174" s="67"/>
      <c r="OUY174" s="68"/>
      <c r="OUZ174" s="69"/>
      <c r="OVA174" s="70"/>
      <c r="OVB174" s="67"/>
      <c r="OVC174" s="68"/>
      <c r="OVD174" s="69"/>
      <c r="OVE174" s="70"/>
      <c r="OVF174" s="67"/>
      <c r="OVG174" s="68"/>
      <c r="OVH174" s="69"/>
      <c r="OVI174" s="70"/>
      <c r="OVJ174" s="67"/>
      <c r="OVK174" s="68"/>
      <c r="OVL174" s="69"/>
      <c r="OVM174" s="70"/>
      <c r="OVN174" s="67"/>
      <c r="OVO174" s="68"/>
      <c r="OVP174" s="69"/>
      <c r="OVQ174" s="70"/>
      <c r="OVR174" s="67"/>
      <c r="OVS174" s="68"/>
      <c r="OVT174" s="69"/>
      <c r="OVU174" s="70"/>
      <c r="OVV174" s="67"/>
      <c r="OVW174" s="68"/>
      <c r="OVX174" s="69"/>
      <c r="OVY174" s="70"/>
      <c r="OVZ174" s="67"/>
      <c r="OWA174" s="68"/>
      <c r="OWB174" s="69"/>
      <c r="OWC174" s="70"/>
      <c r="OWD174" s="67"/>
      <c r="OWE174" s="68"/>
      <c r="OWF174" s="69"/>
      <c r="OWG174" s="70"/>
      <c r="OWH174" s="67"/>
      <c r="OWI174" s="68"/>
      <c r="OWJ174" s="69"/>
      <c r="OWK174" s="70"/>
      <c r="OWL174" s="67"/>
      <c r="OWM174" s="68"/>
      <c r="OWN174" s="69"/>
      <c r="OWO174" s="70"/>
      <c r="OWP174" s="67"/>
      <c r="OWQ174" s="68"/>
      <c r="OWR174" s="69"/>
      <c r="OWS174" s="70"/>
      <c r="OWT174" s="67"/>
      <c r="OWU174" s="68"/>
      <c r="OWV174" s="69"/>
      <c r="OWW174" s="70"/>
      <c r="OWX174" s="67"/>
      <c r="OWY174" s="68"/>
      <c r="OWZ174" s="69"/>
      <c r="OXA174" s="70"/>
      <c r="OXB174" s="67"/>
      <c r="OXC174" s="68"/>
      <c r="OXD174" s="69"/>
      <c r="OXE174" s="70"/>
      <c r="OXF174" s="67"/>
      <c r="OXG174" s="68"/>
      <c r="OXH174" s="69"/>
      <c r="OXI174" s="70"/>
      <c r="OXJ174" s="67"/>
      <c r="OXK174" s="68"/>
      <c r="OXL174" s="69"/>
      <c r="OXM174" s="70"/>
      <c r="OXN174" s="67"/>
      <c r="OXO174" s="68"/>
      <c r="OXP174" s="69"/>
      <c r="OXQ174" s="70"/>
      <c r="OXR174" s="67"/>
      <c r="OXS174" s="68"/>
      <c r="OXT174" s="69"/>
      <c r="OXU174" s="70"/>
      <c r="OXV174" s="67"/>
      <c r="OXW174" s="68"/>
      <c r="OXX174" s="69"/>
      <c r="OXY174" s="70"/>
      <c r="OXZ174" s="67"/>
      <c r="OYA174" s="68"/>
      <c r="OYB174" s="69"/>
      <c r="OYC174" s="70"/>
      <c r="OYD174" s="67"/>
      <c r="OYE174" s="68"/>
      <c r="OYF174" s="69"/>
      <c r="OYG174" s="70"/>
      <c r="OYH174" s="67"/>
      <c r="OYI174" s="68"/>
      <c r="OYJ174" s="69"/>
      <c r="OYK174" s="70"/>
      <c r="OYL174" s="67"/>
      <c r="OYM174" s="68"/>
      <c r="OYN174" s="69"/>
      <c r="OYO174" s="70"/>
      <c r="OYP174" s="67"/>
      <c r="OYQ174" s="68"/>
      <c r="OYR174" s="69"/>
      <c r="OYS174" s="70"/>
      <c r="OYT174" s="67"/>
      <c r="OYU174" s="68"/>
      <c r="OYV174" s="69"/>
      <c r="OYW174" s="70"/>
      <c r="OYX174" s="67"/>
      <c r="OYY174" s="68"/>
      <c r="OYZ174" s="69"/>
      <c r="OZA174" s="70"/>
      <c r="OZB174" s="67"/>
      <c r="OZC174" s="68"/>
      <c r="OZD174" s="69"/>
      <c r="OZE174" s="70"/>
      <c r="OZF174" s="67"/>
      <c r="OZG174" s="68"/>
      <c r="OZH174" s="69"/>
      <c r="OZI174" s="70"/>
      <c r="OZJ174" s="67"/>
      <c r="OZK174" s="68"/>
      <c r="OZL174" s="69"/>
      <c r="OZM174" s="70"/>
      <c r="OZN174" s="67"/>
      <c r="OZO174" s="68"/>
      <c r="OZP174" s="69"/>
      <c r="OZQ174" s="70"/>
      <c r="OZR174" s="67"/>
      <c r="OZS174" s="68"/>
      <c r="OZT174" s="69"/>
      <c r="OZU174" s="70"/>
      <c r="OZV174" s="67"/>
      <c r="OZW174" s="68"/>
      <c r="OZX174" s="69"/>
      <c r="OZY174" s="70"/>
      <c r="OZZ174" s="67"/>
      <c r="PAA174" s="68"/>
      <c r="PAB174" s="69"/>
      <c r="PAC174" s="70"/>
      <c r="PAD174" s="67"/>
      <c r="PAE174" s="68"/>
      <c r="PAF174" s="69"/>
      <c r="PAG174" s="70"/>
      <c r="PAH174" s="67"/>
      <c r="PAI174" s="68"/>
      <c r="PAJ174" s="69"/>
      <c r="PAK174" s="70"/>
      <c r="PAL174" s="67"/>
      <c r="PAM174" s="68"/>
      <c r="PAN174" s="69"/>
      <c r="PAO174" s="70"/>
      <c r="PAP174" s="67"/>
      <c r="PAQ174" s="68"/>
      <c r="PAR174" s="69"/>
      <c r="PAS174" s="70"/>
      <c r="PAT174" s="67"/>
      <c r="PAU174" s="68"/>
      <c r="PAV174" s="69"/>
      <c r="PAW174" s="70"/>
      <c r="PAX174" s="67"/>
      <c r="PAY174" s="68"/>
      <c r="PAZ174" s="69"/>
      <c r="PBA174" s="70"/>
      <c r="PBB174" s="67"/>
      <c r="PBC174" s="68"/>
      <c r="PBD174" s="69"/>
      <c r="PBE174" s="70"/>
      <c r="PBF174" s="67"/>
      <c r="PBG174" s="68"/>
      <c r="PBH174" s="69"/>
      <c r="PBI174" s="70"/>
      <c r="PBJ174" s="67"/>
      <c r="PBK174" s="68"/>
      <c r="PBL174" s="69"/>
      <c r="PBM174" s="70"/>
      <c r="PBN174" s="67"/>
      <c r="PBO174" s="68"/>
      <c r="PBP174" s="69"/>
      <c r="PBQ174" s="70"/>
      <c r="PBR174" s="67"/>
      <c r="PBS174" s="68"/>
      <c r="PBT174" s="69"/>
      <c r="PBU174" s="70"/>
      <c r="PBV174" s="67"/>
      <c r="PBW174" s="68"/>
      <c r="PBX174" s="69"/>
      <c r="PBY174" s="70"/>
      <c r="PBZ174" s="67"/>
      <c r="PCA174" s="68"/>
      <c r="PCB174" s="69"/>
      <c r="PCC174" s="70"/>
      <c r="PCD174" s="67"/>
      <c r="PCE174" s="68"/>
      <c r="PCF174" s="69"/>
      <c r="PCG174" s="70"/>
      <c r="PCH174" s="67"/>
      <c r="PCI174" s="68"/>
      <c r="PCJ174" s="69"/>
      <c r="PCK174" s="70"/>
      <c r="PCL174" s="67"/>
      <c r="PCM174" s="68"/>
      <c r="PCN174" s="69"/>
      <c r="PCO174" s="70"/>
      <c r="PCP174" s="67"/>
      <c r="PCQ174" s="68"/>
      <c r="PCR174" s="69"/>
      <c r="PCS174" s="70"/>
      <c r="PCT174" s="67"/>
      <c r="PCU174" s="68"/>
      <c r="PCV174" s="69"/>
      <c r="PCW174" s="70"/>
      <c r="PCX174" s="67"/>
      <c r="PCY174" s="68"/>
      <c r="PCZ174" s="69"/>
      <c r="PDA174" s="70"/>
      <c r="PDB174" s="67"/>
      <c r="PDC174" s="68"/>
      <c r="PDD174" s="69"/>
      <c r="PDE174" s="70"/>
      <c r="PDF174" s="67"/>
      <c r="PDG174" s="68"/>
      <c r="PDH174" s="69"/>
      <c r="PDI174" s="70"/>
      <c r="PDJ174" s="67"/>
      <c r="PDK174" s="68"/>
      <c r="PDL174" s="69"/>
      <c r="PDM174" s="70"/>
      <c r="PDN174" s="67"/>
      <c r="PDO174" s="68"/>
      <c r="PDP174" s="69"/>
      <c r="PDQ174" s="70"/>
      <c r="PDR174" s="67"/>
      <c r="PDS174" s="68"/>
      <c r="PDT174" s="69"/>
      <c r="PDU174" s="70"/>
      <c r="PDV174" s="67"/>
      <c r="PDW174" s="68"/>
      <c r="PDX174" s="69"/>
      <c r="PDY174" s="70"/>
      <c r="PDZ174" s="67"/>
      <c r="PEA174" s="68"/>
      <c r="PEB174" s="69"/>
      <c r="PEC174" s="70"/>
      <c r="PED174" s="67"/>
      <c r="PEE174" s="68"/>
      <c r="PEF174" s="69"/>
      <c r="PEG174" s="70"/>
      <c r="PEH174" s="67"/>
      <c r="PEI174" s="68"/>
      <c r="PEJ174" s="69"/>
      <c r="PEK174" s="70"/>
      <c r="PEL174" s="67"/>
      <c r="PEM174" s="68"/>
      <c r="PEN174" s="69"/>
      <c r="PEO174" s="70"/>
      <c r="PEP174" s="67"/>
      <c r="PEQ174" s="68"/>
      <c r="PER174" s="69"/>
      <c r="PES174" s="70"/>
      <c r="PET174" s="67"/>
      <c r="PEU174" s="68"/>
      <c r="PEV174" s="69"/>
      <c r="PEW174" s="70"/>
      <c r="PEX174" s="67"/>
      <c r="PEY174" s="68"/>
      <c r="PEZ174" s="69"/>
      <c r="PFA174" s="70"/>
      <c r="PFB174" s="67"/>
      <c r="PFC174" s="68"/>
      <c r="PFD174" s="69"/>
      <c r="PFE174" s="70"/>
      <c r="PFF174" s="67"/>
      <c r="PFG174" s="68"/>
      <c r="PFH174" s="69"/>
      <c r="PFI174" s="70"/>
      <c r="PFJ174" s="67"/>
      <c r="PFK174" s="68"/>
      <c r="PFL174" s="69"/>
      <c r="PFM174" s="70"/>
      <c r="PFN174" s="67"/>
      <c r="PFO174" s="68"/>
      <c r="PFP174" s="69"/>
      <c r="PFQ174" s="70"/>
      <c r="PFR174" s="67"/>
      <c r="PFS174" s="68"/>
      <c r="PFT174" s="69"/>
      <c r="PFU174" s="70"/>
      <c r="PFV174" s="67"/>
      <c r="PFW174" s="68"/>
      <c r="PFX174" s="69"/>
      <c r="PFY174" s="70"/>
      <c r="PFZ174" s="67"/>
      <c r="PGA174" s="68"/>
      <c r="PGB174" s="69"/>
      <c r="PGC174" s="70"/>
      <c r="PGD174" s="67"/>
      <c r="PGE174" s="68"/>
      <c r="PGF174" s="69"/>
      <c r="PGG174" s="70"/>
      <c r="PGH174" s="67"/>
      <c r="PGI174" s="68"/>
      <c r="PGJ174" s="69"/>
      <c r="PGK174" s="70"/>
      <c r="PGL174" s="67"/>
      <c r="PGM174" s="68"/>
      <c r="PGN174" s="69"/>
      <c r="PGO174" s="70"/>
      <c r="PGP174" s="67"/>
      <c r="PGQ174" s="68"/>
      <c r="PGR174" s="69"/>
      <c r="PGS174" s="70"/>
      <c r="PGT174" s="67"/>
      <c r="PGU174" s="68"/>
      <c r="PGV174" s="69"/>
      <c r="PGW174" s="70"/>
      <c r="PGX174" s="67"/>
      <c r="PGY174" s="68"/>
      <c r="PGZ174" s="69"/>
      <c r="PHA174" s="70"/>
      <c r="PHB174" s="67"/>
      <c r="PHC174" s="68"/>
      <c r="PHD174" s="69"/>
      <c r="PHE174" s="70"/>
      <c r="PHF174" s="67"/>
      <c r="PHG174" s="68"/>
      <c r="PHH174" s="69"/>
      <c r="PHI174" s="70"/>
      <c r="PHJ174" s="67"/>
      <c r="PHK174" s="68"/>
      <c r="PHL174" s="69"/>
      <c r="PHM174" s="70"/>
      <c r="PHN174" s="67"/>
      <c r="PHO174" s="68"/>
      <c r="PHP174" s="69"/>
      <c r="PHQ174" s="70"/>
      <c r="PHR174" s="67"/>
      <c r="PHS174" s="68"/>
      <c r="PHT174" s="69"/>
      <c r="PHU174" s="70"/>
      <c r="PHV174" s="67"/>
      <c r="PHW174" s="68"/>
      <c r="PHX174" s="69"/>
      <c r="PHY174" s="70"/>
      <c r="PHZ174" s="67"/>
      <c r="PIA174" s="68"/>
      <c r="PIB174" s="69"/>
      <c r="PIC174" s="70"/>
      <c r="PID174" s="67"/>
      <c r="PIE174" s="68"/>
      <c r="PIF174" s="69"/>
      <c r="PIG174" s="70"/>
      <c r="PIH174" s="67"/>
      <c r="PII174" s="68"/>
      <c r="PIJ174" s="69"/>
      <c r="PIK174" s="70"/>
      <c r="PIL174" s="67"/>
      <c r="PIM174" s="68"/>
      <c r="PIN174" s="69"/>
      <c r="PIO174" s="70"/>
      <c r="PIP174" s="67"/>
      <c r="PIQ174" s="68"/>
      <c r="PIR174" s="69"/>
      <c r="PIS174" s="70"/>
      <c r="PIT174" s="67"/>
      <c r="PIU174" s="68"/>
      <c r="PIV174" s="69"/>
      <c r="PIW174" s="70"/>
      <c r="PIX174" s="67"/>
      <c r="PIY174" s="68"/>
      <c r="PIZ174" s="69"/>
      <c r="PJA174" s="70"/>
      <c r="PJB174" s="67"/>
      <c r="PJC174" s="68"/>
      <c r="PJD174" s="69"/>
      <c r="PJE174" s="70"/>
      <c r="PJF174" s="67"/>
      <c r="PJG174" s="68"/>
      <c r="PJH174" s="69"/>
      <c r="PJI174" s="70"/>
      <c r="PJJ174" s="67"/>
      <c r="PJK174" s="68"/>
      <c r="PJL174" s="69"/>
      <c r="PJM174" s="70"/>
      <c r="PJN174" s="67"/>
      <c r="PJO174" s="68"/>
      <c r="PJP174" s="69"/>
      <c r="PJQ174" s="70"/>
      <c r="PJR174" s="67"/>
      <c r="PJS174" s="68"/>
      <c r="PJT174" s="69"/>
      <c r="PJU174" s="70"/>
      <c r="PJV174" s="67"/>
      <c r="PJW174" s="68"/>
      <c r="PJX174" s="69"/>
      <c r="PJY174" s="70"/>
      <c r="PJZ174" s="67"/>
      <c r="PKA174" s="68"/>
      <c r="PKB174" s="69"/>
      <c r="PKC174" s="70"/>
      <c r="PKD174" s="67"/>
      <c r="PKE174" s="68"/>
      <c r="PKF174" s="69"/>
      <c r="PKG174" s="70"/>
      <c r="PKH174" s="67"/>
      <c r="PKI174" s="68"/>
      <c r="PKJ174" s="69"/>
      <c r="PKK174" s="70"/>
      <c r="PKL174" s="67"/>
      <c r="PKM174" s="68"/>
      <c r="PKN174" s="69"/>
      <c r="PKO174" s="70"/>
      <c r="PKP174" s="67"/>
      <c r="PKQ174" s="68"/>
      <c r="PKR174" s="69"/>
      <c r="PKS174" s="70"/>
      <c r="PKT174" s="67"/>
      <c r="PKU174" s="68"/>
      <c r="PKV174" s="69"/>
      <c r="PKW174" s="70"/>
      <c r="PKX174" s="67"/>
      <c r="PKY174" s="68"/>
      <c r="PKZ174" s="69"/>
      <c r="PLA174" s="70"/>
      <c r="PLB174" s="67"/>
      <c r="PLC174" s="68"/>
      <c r="PLD174" s="69"/>
      <c r="PLE174" s="70"/>
      <c r="PLF174" s="67"/>
      <c r="PLG174" s="68"/>
      <c r="PLH174" s="69"/>
      <c r="PLI174" s="70"/>
      <c r="PLJ174" s="67"/>
      <c r="PLK174" s="68"/>
      <c r="PLL174" s="69"/>
      <c r="PLM174" s="70"/>
      <c r="PLN174" s="67"/>
      <c r="PLO174" s="68"/>
      <c r="PLP174" s="69"/>
      <c r="PLQ174" s="70"/>
      <c r="PLR174" s="67"/>
      <c r="PLS174" s="68"/>
      <c r="PLT174" s="69"/>
      <c r="PLU174" s="70"/>
      <c r="PLV174" s="67"/>
      <c r="PLW174" s="68"/>
      <c r="PLX174" s="69"/>
      <c r="PLY174" s="70"/>
      <c r="PLZ174" s="67"/>
      <c r="PMA174" s="68"/>
      <c r="PMB174" s="69"/>
      <c r="PMC174" s="70"/>
      <c r="PMD174" s="67"/>
      <c r="PME174" s="68"/>
      <c r="PMF174" s="69"/>
      <c r="PMG174" s="70"/>
      <c r="PMH174" s="67"/>
      <c r="PMI174" s="68"/>
      <c r="PMJ174" s="69"/>
      <c r="PMK174" s="70"/>
      <c r="PML174" s="67"/>
      <c r="PMM174" s="68"/>
      <c r="PMN174" s="69"/>
      <c r="PMO174" s="70"/>
      <c r="PMP174" s="67"/>
      <c r="PMQ174" s="68"/>
      <c r="PMR174" s="69"/>
      <c r="PMS174" s="70"/>
      <c r="PMT174" s="67"/>
      <c r="PMU174" s="68"/>
      <c r="PMV174" s="69"/>
      <c r="PMW174" s="70"/>
      <c r="PMX174" s="67"/>
      <c r="PMY174" s="68"/>
      <c r="PMZ174" s="69"/>
      <c r="PNA174" s="70"/>
      <c r="PNB174" s="67"/>
      <c r="PNC174" s="68"/>
      <c r="PND174" s="69"/>
      <c r="PNE174" s="70"/>
      <c r="PNF174" s="67"/>
      <c r="PNG174" s="68"/>
      <c r="PNH174" s="69"/>
      <c r="PNI174" s="70"/>
      <c r="PNJ174" s="67"/>
      <c r="PNK174" s="68"/>
      <c r="PNL174" s="69"/>
      <c r="PNM174" s="70"/>
      <c r="PNN174" s="67"/>
      <c r="PNO174" s="68"/>
      <c r="PNP174" s="69"/>
      <c r="PNQ174" s="70"/>
      <c r="PNR174" s="67"/>
      <c r="PNS174" s="68"/>
      <c r="PNT174" s="69"/>
      <c r="PNU174" s="70"/>
      <c r="PNV174" s="67"/>
      <c r="PNW174" s="68"/>
      <c r="PNX174" s="69"/>
      <c r="PNY174" s="70"/>
      <c r="PNZ174" s="67"/>
      <c r="POA174" s="68"/>
      <c r="POB174" s="69"/>
      <c r="POC174" s="70"/>
      <c r="POD174" s="67"/>
      <c r="POE174" s="68"/>
      <c r="POF174" s="69"/>
      <c r="POG174" s="70"/>
      <c r="POH174" s="67"/>
      <c r="POI174" s="68"/>
      <c r="POJ174" s="69"/>
      <c r="POK174" s="70"/>
      <c r="POL174" s="67"/>
      <c r="POM174" s="68"/>
      <c r="PON174" s="69"/>
      <c r="POO174" s="70"/>
      <c r="POP174" s="67"/>
      <c r="POQ174" s="68"/>
      <c r="POR174" s="69"/>
      <c r="POS174" s="70"/>
      <c r="POT174" s="67"/>
      <c r="POU174" s="68"/>
      <c r="POV174" s="69"/>
      <c r="POW174" s="70"/>
      <c r="POX174" s="67"/>
      <c r="POY174" s="68"/>
      <c r="POZ174" s="69"/>
      <c r="PPA174" s="70"/>
      <c r="PPB174" s="67"/>
      <c r="PPC174" s="68"/>
      <c r="PPD174" s="69"/>
      <c r="PPE174" s="70"/>
      <c r="PPF174" s="67"/>
      <c r="PPG174" s="68"/>
      <c r="PPH174" s="69"/>
      <c r="PPI174" s="70"/>
      <c r="PPJ174" s="67"/>
      <c r="PPK174" s="68"/>
      <c r="PPL174" s="69"/>
      <c r="PPM174" s="70"/>
      <c r="PPN174" s="67"/>
      <c r="PPO174" s="68"/>
      <c r="PPP174" s="69"/>
      <c r="PPQ174" s="70"/>
      <c r="PPR174" s="67"/>
      <c r="PPS174" s="68"/>
      <c r="PPT174" s="69"/>
      <c r="PPU174" s="70"/>
      <c r="PPV174" s="67"/>
      <c r="PPW174" s="68"/>
      <c r="PPX174" s="69"/>
      <c r="PPY174" s="70"/>
      <c r="PPZ174" s="67"/>
      <c r="PQA174" s="68"/>
      <c r="PQB174" s="69"/>
      <c r="PQC174" s="70"/>
      <c r="PQD174" s="67"/>
      <c r="PQE174" s="68"/>
      <c r="PQF174" s="69"/>
      <c r="PQG174" s="70"/>
      <c r="PQH174" s="67"/>
      <c r="PQI174" s="68"/>
      <c r="PQJ174" s="69"/>
      <c r="PQK174" s="70"/>
      <c r="PQL174" s="67"/>
      <c r="PQM174" s="68"/>
      <c r="PQN174" s="69"/>
      <c r="PQO174" s="70"/>
      <c r="PQP174" s="67"/>
      <c r="PQQ174" s="68"/>
      <c r="PQR174" s="69"/>
      <c r="PQS174" s="70"/>
      <c r="PQT174" s="67"/>
      <c r="PQU174" s="68"/>
      <c r="PQV174" s="69"/>
      <c r="PQW174" s="70"/>
      <c r="PQX174" s="67"/>
      <c r="PQY174" s="68"/>
      <c r="PQZ174" s="69"/>
      <c r="PRA174" s="70"/>
      <c r="PRB174" s="67"/>
      <c r="PRC174" s="68"/>
      <c r="PRD174" s="69"/>
      <c r="PRE174" s="70"/>
      <c r="PRF174" s="67"/>
      <c r="PRG174" s="68"/>
      <c r="PRH174" s="69"/>
      <c r="PRI174" s="70"/>
      <c r="PRJ174" s="67"/>
      <c r="PRK174" s="68"/>
      <c r="PRL174" s="69"/>
      <c r="PRM174" s="70"/>
      <c r="PRN174" s="67"/>
      <c r="PRO174" s="68"/>
      <c r="PRP174" s="69"/>
      <c r="PRQ174" s="70"/>
      <c r="PRR174" s="67"/>
      <c r="PRS174" s="68"/>
      <c r="PRT174" s="69"/>
      <c r="PRU174" s="70"/>
      <c r="PRV174" s="67"/>
      <c r="PRW174" s="68"/>
      <c r="PRX174" s="69"/>
      <c r="PRY174" s="70"/>
      <c r="PRZ174" s="67"/>
      <c r="PSA174" s="68"/>
      <c r="PSB174" s="69"/>
      <c r="PSC174" s="70"/>
      <c r="PSD174" s="67"/>
      <c r="PSE174" s="68"/>
      <c r="PSF174" s="69"/>
      <c r="PSG174" s="70"/>
      <c r="PSH174" s="67"/>
      <c r="PSI174" s="68"/>
      <c r="PSJ174" s="69"/>
      <c r="PSK174" s="70"/>
      <c r="PSL174" s="67"/>
      <c r="PSM174" s="68"/>
      <c r="PSN174" s="69"/>
      <c r="PSO174" s="70"/>
      <c r="PSP174" s="67"/>
      <c r="PSQ174" s="68"/>
      <c r="PSR174" s="69"/>
      <c r="PSS174" s="70"/>
      <c r="PST174" s="67"/>
      <c r="PSU174" s="68"/>
      <c r="PSV174" s="69"/>
      <c r="PSW174" s="70"/>
      <c r="PSX174" s="67"/>
      <c r="PSY174" s="68"/>
      <c r="PSZ174" s="69"/>
      <c r="PTA174" s="70"/>
      <c r="PTB174" s="67"/>
      <c r="PTC174" s="68"/>
      <c r="PTD174" s="69"/>
      <c r="PTE174" s="70"/>
      <c r="PTF174" s="67"/>
      <c r="PTG174" s="68"/>
      <c r="PTH174" s="69"/>
      <c r="PTI174" s="70"/>
      <c r="PTJ174" s="67"/>
      <c r="PTK174" s="68"/>
      <c r="PTL174" s="69"/>
      <c r="PTM174" s="70"/>
      <c r="PTN174" s="67"/>
      <c r="PTO174" s="68"/>
      <c r="PTP174" s="69"/>
      <c r="PTQ174" s="70"/>
      <c r="PTR174" s="67"/>
      <c r="PTS174" s="68"/>
      <c r="PTT174" s="69"/>
      <c r="PTU174" s="70"/>
      <c r="PTV174" s="67"/>
      <c r="PTW174" s="68"/>
      <c r="PTX174" s="69"/>
      <c r="PTY174" s="70"/>
      <c r="PTZ174" s="67"/>
      <c r="PUA174" s="68"/>
      <c r="PUB174" s="69"/>
      <c r="PUC174" s="70"/>
      <c r="PUD174" s="67"/>
      <c r="PUE174" s="68"/>
      <c r="PUF174" s="69"/>
      <c r="PUG174" s="70"/>
      <c r="PUH174" s="67"/>
      <c r="PUI174" s="68"/>
      <c r="PUJ174" s="69"/>
      <c r="PUK174" s="70"/>
      <c r="PUL174" s="67"/>
      <c r="PUM174" s="68"/>
      <c r="PUN174" s="69"/>
      <c r="PUO174" s="70"/>
      <c r="PUP174" s="67"/>
      <c r="PUQ174" s="68"/>
      <c r="PUR174" s="69"/>
      <c r="PUS174" s="70"/>
      <c r="PUT174" s="67"/>
      <c r="PUU174" s="68"/>
      <c r="PUV174" s="69"/>
      <c r="PUW174" s="70"/>
      <c r="PUX174" s="67"/>
      <c r="PUY174" s="68"/>
      <c r="PUZ174" s="69"/>
      <c r="PVA174" s="70"/>
      <c r="PVB174" s="67"/>
      <c r="PVC174" s="68"/>
      <c r="PVD174" s="69"/>
      <c r="PVE174" s="70"/>
      <c r="PVF174" s="67"/>
      <c r="PVG174" s="68"/>
      <c r="PVH174" s="69"/>
      <c r="PVI174" s="70"/>
      <c r="PVJ174" s="67"/>
      <c r="PVK174" s="68"/>
      <c r="PVL174" s="69"/>
      <c r="PVM174" s="70"/>
      <c r="PVN174" s="67"/>
      <c r="PVO174" s="68"/>
      <c r="PVP174" s="69"/>
      <c r="PVQ174" s="70"/>
      <c r="PVR174" s="67"/>
      <c r="PVS174" s="68"/>
      <c r="PVT174" s="69"/>
      <c r="PVU174" s="70"/>
      <c r="PVV174" s="67"/>
      <c r="PVW174" s="68"/>
      <c r="PVX174" s="69"/>
      <c r="PVY174" s="70"/>
      <c r="PVZ174" s="67"/>
      <c r="PWA174" s="68"/>
      <c r="PWB174" s="69"/>
      <c r="PWC174" s="70"/>
      <c r="PWD174" s="67"/>
      <c r="PWE174" s="68"/>
      <c r="PWF174" s="69"/>
      <c r="PWG174" s="70"/>
      <c r="PWH174" s="67"/>
      <c r="PWI174" s="68"/>
      <c r="PWJ174" s="69"/>
      <c r="PWK174" s="70"/>
      <c r="PWL174" s="67"/>
      <c r="PWM174" s="68"/>
      <c r="PWN174" s="69"/>
      <c r="PWO174" s="70"/>
      <c r="PWP174" s="67"/>
      <c r="PWQ174" s="68"/>
      <c r="PWR174" s="69"/>
      <c r="PWS174" s="70"/>
      <c r="PWT174" s="67"/>
      <c r="PWU174" s="68"/>
      <c r="PWV174" s="69"/>
      <c r="PWW174" s="70"/>
      <c r="PWX174" s="67"/>
      <c r="PWY174" s="68"/>
      <c r="PWZ174" s="69"/>
      <c r="PXA174" s="70"/>
      <c r="PXB174" s="67"/>
      <c r="PXC174" s="68"/>
      <c r="PXD174" s="69"/>
      <c r="PXE174" s="70"/>
      <c r="PXF174" s="67"/>
      <c r="PXG174" s="68"/>
      <c r="PXH174" s="69"/>
      <c r="PXI174" s="70"/>
      <c r="PXJ174" s="67"/>
      <c r="PXK174" s="68"/>
      <c r="PXL174" s="69"/>
      <c r="PXM174" s="70"/>
      <c r="PXN174" s="67"/>
      <c r="PXO174" s="68"/>
      <c r="PXP174" s="69"/>
      <c r="PXQ174" s="70"/>
      <c r="PXR174" s="67"/>
      <c r="PXS174" s="68"/>
      <c r="PXT174" s="69"/>
      <c r="PXU174" s="70"/>
      <c r="PXV174" s="67"/>
      <c r="PXW174" s="68"/>
      <c r="PXX174" s="69"/>
      <c r="PXY174" s="70"/>
      <c r="PXZ174" s="67"/>
      <c r="PYA174" s="68"/>
      <c r="PYB174" s="69"/>
      <c r="PYC174" s="70"/>
      <c r="PYD174" s="67"/>
      <c r="PYE174" s="68"/>
      <c r="PYF174" s="69"/>
      <c r="PYG174" s="70"/>
      <c r="PYH174" s="67"/>
      <c r="PYI174" s="68"/>
      <c r="PYJ174" s="69"/>
      <c r="PYK174" s="70"/>
      <c r="PYL174" s="67"/>
      <c r="PYM174" s="68"/>
      <c r="PYN174" s="69"/>
      <c r="PYO174" s="70"/>
      <c r="PYP174" s="67"/>
      <c r="PYQ174" s="68"/>
      <c r="PYR174" s="69"/>
      <c r="PYS174" s="70"/>
      <c r="PYT174" s="67"/>
      <c r="PYU174" s="68"/>
      <c r="PYV174" s="69"/>
      <c r="PYW174" s="70"/>
      <c r="PYX174" s="67"/>
      <c r="PYY174" s="68"/>
      <c r="PYZ174" s="69"/>
      <c r="PZA174" s="70"/>
      <c r="PZB174" s="67"/>
      <c r="PZC174" s="68"/>
      <c r="PZD174" s="69"/>
      <c r="PZE174" s="70"/>
      <c r="PZF174" s="67"/>
      <c r="PZG174" s="68"/>
      <c r="PZH174" s="69"/>
      <c r="PZI174" s="70"/>
      <c r="PZJ174" s="67"/>
      <c r="PZK174" s="68"/>
      <c r="PZL174" s="69"/>
      <c r="PZM174" s="70"/>
      <c r="PZN174" s="67"/>
      <c r="PZO174" s="68"/>
      <c r="PZP174" s="69"/>
      <c r="PZQ174" s="70"/>
      <c r="PZR174" s="67"/>
      <c r="PZS174" s="68"/>
      <c r="PZT174" s="69"/>
      <c r="PZU174" s="70"/>
      <c r="PZV174" s="67"/>
      <c r="PZW174" s="68"/>
      <c r="PZX174" s="69"/>
      <c r="PZY174" s="70"/>
      <c r="PZZ174" s="67"/>
      <c r="QAA174" s="68"/>
      <c r="QAB174" s="69"/>
      <c r="QAC174" s="70"/>
      <c r="QAD174" s="67"/>
      <c r="QAE174" s="68"/>
      <c r="QAF174" s="69"/>
      <c r="QAG174" s="70"/>
      <c r="QAH174" s="67"/>
      <c r="QAI174" s="68"/>
      <c r="QAJ174" s="69"/>
      <c r="QAK174" s="70"/>
      <c r="QAL174" s="67"/>
      <c r="QAM174" s="68"/>
      <c r="QAN174" s="69"/>
      <c r="QAO174" s="70"/>
      <c r="QAP174" s="67"/>
      <c r="QAQ174" s="68"/>
      <c r="QAR174" s="69"/>
      <c r="QAS174" s="70"/>
      <c r="QAT174" s="67"/>
      <c r="QAU174" s="68"/>
      <c r="QAV174" s="69"/>
      <c r="QAW174" s="70"/>
      <c r="QAX174" s="67"/>
      <c r="QAY174" s="68"/>
      <c r="QAZ174" s="69"/>
      <c r="QBA174" s="70"/>
      <c r="QBB174" s="67"/>
      <c r="QBC174" s="68"/>
      <c r="QBD174" s="69"/>
      <c r="QBE174" s="70"/>
      <c r="QBF174" s="67"/>
      <c r="QBG174" s="68"/>
      <c r="QBH174" s="69"/>
      <c r="QBI174" s="70"/>
      <c r="QBJ174" s="67"/>
      <c r="QBK174" s="68"/>
      <c r="QBL174" s="69"/>
      <c r="QBM174" s="70"/>
      <c r="QBN174" s="67"/>
      <c r="QBO174" s="68"/>
      <c r="QBP174" s="69"/>
      <c r="QBQ174" s="70"/>
      <c r="QBR174" s="67"/>
      <c r="QBS174" s="68"/>
      <c r="QBT174" s="69"/>
      <c r="QBU174" s="70"/>
      <c r="QBV174" s="67"/>
      <c r="QBW174" s="68"/>
      <c r="QBX174" s="69"/>
      <c r="QBY174" s="70"/>
      <c r="QBZ174" s="67"/>
      <c r="QCA174" s="68"/>
      <c r="QCB174" s="69"/>
      <c r="QCC174" s="70"/>
      <c r="QCD174" s="67"/>
      <c r="QCE174" s="68"/>
      <c r="QCF174" s="69"/>
      <c r="QCG174" s="70"/>
      <c r="QCH174" s="67"/>
      <c r="QCI174" s="68"/>
      <c r="QCJ174" s="69"/>
      <c r="QCK174" s="70"/>
      <c r="QCL174" s="67"/>
      <c r="QCM174" s="68"/>
      <c r="QCN174" s="69"/>
      <c r="QCO174" s="70"/>
      <c r="QCP174" s="67"/>
      <c r="QCQ174" s="68"/>
      <c r="QCR174" s="69"/>
      <c r="QCS174" s="70"/>
      <c r="QCT174" s="67"/>
      <c r="QCU174" s="68"/>
      <c r="QCV174" s="69"/>
      <c r="QCW174" s="70"/>
      <c r="QCX174" s="67"/>
      <c r="QCY174" s="68"/>
      <c r="QCZ174" s="69"/>
      <c r="QDA174" s="70"/>
      <c r="QDB174" s="67"/>
      <c r="QDC174" s="68"/>
      <c r="QDD174" s="69"/>
      <c r="QDE174" s="70"/>
      <c r="QDF174" s="67"/>
      <c r="QDG174" s="68"/>
      <c r="QDH174" s="69"/>
      <c r="QDI174" s="70"/>
      <c r="QDJ174" s="67"/>
      <c r="QDK174" s="68"/>
      <c r="QDL174" s="69"/>
      <c r="QDM174" s="70"/>
      <c r="QDN174" s="67"/>
      <c r="QDO174" s="68"/>
      <c r="QDP174" s="69"/>
      <c r="QDQ174" s="70"/>
      <c r="QDR174" s="67"/>
      <c r="QDS174" s="68"/>
      <c r="QDT174" s="69"/>
      <c r="QDU174" s="70"/>
      <c r="QDV174" s="67"/>
      <c r="QDW174" s="68"/>
      <c r="QDX174" s="69"/>
      <c r="QDY174" s="70"/>
      <c r="QDZ174" s="67"/>
      <c r="QEA174" s="68"/>
      <c r="QEB174" s="69"/>
      <c r="QEC174" s="70"/>
      <c r="QED174" s="67"/>
      <c r="QEE174" s="68"/>
      <c r="QEF174" s="69"/>
      <c r="QEG174" s="70"/>
      <c r="QEH174" s="67"/>
      <c r="QEI174" s="68"/>
      <c r="QEJ174" s="69"/>
      <c r="QEK174" s="70"/>
      <c r="QEL174" s="67"/>
      <c r="QEM174" s="68"/>
      <c r="QEN174" s="69"/>
      <c r="QEO174" s="70"/>
      <c r="QEP174" s="67"/>
      <c r="QEQ174" s="68"/>
      <c r="QER174" s="69"/>
      <c r="QES174" s="70"/>
      <c r="QET174" s="67"/>
      <c r="QEU174" s="68"/>
      <c r="QEV174" s="69"/>
      <c r="QEW174" s="70"/>
      <c r="QEX174" s="67"/>
      <c r="QEY174" s="68"/>
      <c r="QEZ174" s="69"/>
      <c r="QFA174" s="70"/>
      <c r="QFB174" s="67"/>
      <c r="QFC174" s="68"/>
      <c r="QFD174" s="69"/>
      <c r="QFE174" s="70"/>
      <c r="QFF174" s="67"/>
      <c r="QFG174" s="68"/>
      <c r="QFH174" s="69"/>
      <c r="QFI174" s="70"/>
      <c r="QFJ174" s="67"/>
      <c r="QFK174" s="68"/>
      <c r="QFL174" s="69"/>
      <c r="QFM174" s="70"/>
      <c r="QFN174" s="67"/>
      <c r="QFO174" s="68"/>
      <c r="QFP174" s="69"/>
      <c r="QFQ174" s="70"/>
      <c r="QFR174" s="67"/>
      <c r="QFS174" s="68"/>
      <c r="QFT174" s="69"/>
      <c r="QFU174" s="70"/>
      <c r="QFV174" s="67"/>
      <c r="QFW174" s="68"/>
      <c r="QFX174" s="69"/>
      <c r="QFY174" s="70"/>
      <c r="QFZ174" s="67"/>
      <c r="QGA174" s="68"/>
      <c r="QGB174" s="69"/>
      <c r="QGC174" s="70"/>
      <c r="QGD174" s="67"/>
      <c r="QGE174" s="68"/>
      <c r="QGF174" s="69"/>
      <c r="QGG174" s="70"/>
      <c r="QGH174" s="67"/>
      <c r="QGI174" s="68"/>
      <c r="QGJ174" s="69"/>
      <c r="QGK174" s="70"/>
      <c r="QGL174" s="67"/>
      <c r="QGM174" s="68"/>
      <c r="QGN174" s="69"/>
      <c r="QGO174" s="70"/>
      <c r="QGP174" s="67"/>
      <c r="QGQ174" s="68"/>
      <c r="QGR174" s="69"/>
      <c r="QGS174" s="70"/>
      <c r="QGT174" s="67"/>
      <c r="QGU174" s="68"/>
      <c r="QGV174" s="69"/>
      <c r="QGW174" s="70"/>
      <c r="QGX174" s="67"/>
      <c r="QGY174" s="68"/>
      <c r="QGZ174" s="69"/>
      <c r="QHA174" s="70"/>
      <c r="QHB174" s="67"/>
      <c r="QHC174" s="68"/>
      <c r="QHD174" s="69"/>
      <c r="QHE174" s="70"/>
      <c r="QHF174" s="67"/>
      <c r="QHG174" s="68"/>
      <c r="QHH174" s="69"/>
      <c r="QHI174" s="70"/>
      <c r="QHJ174" s="67"/>
      <c r="QHK174" s="68"/>
      <c r="QHL174" s="69"/>
      <c r="QHM174" s="70"/>
      <c r="QHN174" s="67"/>
      <c r="QHO174" s="68"/>
      <c r="QHP174" s="69"/>
      <c r="QHQ174" s="70"/>
      <c r="QHR174" s="67"/>
      <c r="QHS174" s="68"/>
      <c r="QHT174" s="69"/>
      <c r="QHU174" s="70"/>
      <c r="QHV174" s="67"/>
      <c r="QHW174" s="68"/>
      <c r="QHX174" s="69"/>
      <c r="QHY174" s="70"/>
      <c r="QHZ174" s="67"/>
      <c r="QIA174" s="68"/>
      <c r="QIB174" s="69"/>
      <c r="QIC174" s="70"/>
      <c r="QID174" s="67"/>
      <c r="QIE174" s="68"/>
      <c r="QIF174" s="69"/>
      <c r="QIG174" s="70"/>
      <c r="QIH174" s="67"/>
      <c r="QII174" s="68"/>
      <c r="QIJ174" s="69"/>
      <c r="QIK174" s="70"/>
      <c r="QIL174" s="67"/>
      <c r="QIM174" s="68"/>
      <c r="QIN174" s="69"/>
      <c r="QIO174" s="70"/>
      <c r="QIP174" s="67"/>
      <c r="QIQ174" s="68"/>
      <c r="QIR174" s="69"/>
      <c r="QIS174" s="70"/>
      <c r="QIT174" s="67"/>
      <c r="QIU174" s="68"/>
      <c r="QIV174" s="69"/>
      <c r="QIW174" s="70"/>
      <c r="QIX174" s="67"/>
      <c r="QIY174" s="68"/>
      <c r="QIZ174" s="69"/>
      <c r="QJA174" s="70"/>
      <c r="QJB174" s="67"/>
      <c r="QJC174" s="68"/>
      <c r="QJD174" s="69"/>
      <c r="QJE174" s="70"/>
      <c r="QJF174" s="67"/>
      <c r="QJG174" s="68"/>
      <c r="QJH174" s="69"/>
      <c r="QJI174" s="70"/>
      <c r="QJJ174" s="67"/>
      <c r="QJK174" s="68"/>
      <c r="QJL174" s="69"/>
      <c r="QJM174" s="70"/>
      <c r="QJN174" s="67"/>
      <c r="QJO174" s="68"/>
      <c r="QJP174" s="69"/>
      <c r="QJQ174" s="70"/>
      <c r="QJR174" s="67"/>
      <c r="QJS174" s="68"/>
      <c r="QJT174" s="69"/>
      <c r="QJU174" s="70"/>
      <c r="QJV174" s="67"/>
      <c r="QJW174" s="68"/>
      <c r="QJX174" s="69"/>
      <c r="QJY174" s="70"/>
      <c r="QJZ174" s="67"/>
      <c r="QKA174" s="68"/>
      <c r="QKB174" s="69"/>
      <c r="QKC174" s="70"/>
      <c r="QKD174" s="67"/>
      <c r="QKE174" s="68"/>
      <c r="QKF174" s="69"/>
      <c r="QKG174" s="70"/>
      <c r="QKH174" s="67"/>
      <c r="QKI174" s="68"/>
      <c r="QKJ174" s="69"/>
      <c r="QKK174" s="70"/>
      <c r="QKL174" s="67"/>
      <c r="QKM174" s="68"/>
      <c r="QKN174" s="69"/>
      <c r="QKO174" s="70"/>
      <c r="QKP174" s="67"/>
      <c r="QKQ174" s="68"/>
      <c r="QKR174" s="69"/>
      <c r="QKS174" s="70"/>
      <c r="QKT174" s="67"/>
      <c r="QKU174" s="68"/>
      <c r="QKV174" s="69"/>
      <c r="QKW174" s="70"/>
      <c r="QKX174" s="67"/>
      <c r="QKY174" s="68"/>
      <c r="QKZ174" s="69"/>
      <c r="QLA174" s="70"/>
      <c r="QLB174" s="67"/>
      <c r="QLC174" s="68"/>
      <c r="QLD174" s="69"/>
      <c r="QLE174" s="70"/>
      <c r="QLF174" s="67"/>
      <c r="QLG174" s="68"/>
      <c r="QLH174" s="69"/>
      <c r="QLI174" s="70"/>
      <c r="QLJ174" s="67"/>
      <c r="QLK174" s="68"/>
      <c r="QLL174" s="69"/>
      <c r="QLM174" s="70"/>
      <c r="QLN174" s="67"/>
      <c r="QLO174" s="68"/>
      <c r="QLP174" s="69"/>
      <c r="QLQ174" s="70"/>
      <c r="QLR174" s="67"/>
      <c r="QLS174" s="68"/>
      <c r="QLT174" s="69"/>
      <c r="QLU174" s="70"/>
      <c r="QLV174" s="67"/>
      <c r="QLW174" s="68"/>
      <c r="QLX174" s="69"/>
      <c r="QLY174" s="70"/>
      <c r="QLZ174" s="67"/>
      <c r="QMA174" s="68"/>
      <c r="QMB174" s="69"/>
      <c r="QMC174" s="70"/>
      <c r="QMD174" s="67"/>
      <c r="QME174" s="68"/>
      <c r="QMF174" s="69"/>
      <c r="QMG174" s="70"/>
      <c r="QMH174" s="67"/>
      <c r="QMI174" s="68"/>
      <c r="QMJ174" s="69"/>
      <c r="QMK174" s="70"/>
      <c r="QML174" s="67"/>
      <c r="QMM174" s="68"/>
      <c r="QMN174" s="69"/>
      <c r="QMO174" s="70"/>
      <c r="QMP174" s="67"/>
      <c r="QMQ174" s="68"/>
      <c r="QMR174" s="69"/>
      <c r="QMS174" s="70"/>
      <c r="QMT174" s="67"/>
      <c r="QMU174" s="68"/>
      <c r="QMV174" s="69"/>
      <c r="QMW174" s="70"/>
      <c r="QMX174" s="67"/>
      <c r="QMY174" s="68"/>
      <c r="QMZ174" s="69"/>
      <c r="QNA174" s="70"/>
      <c r="QNB174" s="67"/>
      <c r="QNC174" s="68"/>
      <c r="QND174" s="69"/>
      <c r="QNE174" s="70"/>
      <c r="QNF174" s="67"/>
      <c r="QNG174" s="68"/>
      <c r="QNH174" s="69"/>
      <c r="QNI174" s="70"/>
      <c r="QNJ174" s="67"/>
      <c r="QNK174" s="68"/>
      <c r="QNL174" s="69"/>
      <c r="QNM174" s="70"/>
      <c r="QNN174" s="67"/>
      <c r="QNO174" s="68"/>
      <c r="QNP174" s="69"/>
      <c r="QNQ174" s="70"/>
      <c r="QNR174" s="67"/>
      <c r="QNS174" s="68"/>
      <c r="QNT174" s="69"/>
      <c r="QNU174" s="70"/>
      <c r="QNV174" s="67"/>
      <c r="QNW174" s="68"/>
      <c r="QNX174" s="69"/>
      <c r="QNY174" s="70"/>
      <c r="QNZ174" s="67"/>
      <c r="QOA174" s="68"/>
      <c r="QOB174" s="69"/>
      <c r="QOC174" s="70"/>
      <c r="QOD174" s="67"/>
      <c r="QOE174" s="68"/>
      <c r="QOF174" s="69"/>
      <c r="QOG174" s="70"/>
      <c r="QOH174" s="67"/>
      <c r="QOI174" s="68"/>
      <c r="QOJ174" s="69"/>
      <c r="QOK174" s="70"/>
      <c r="QOL174" s="67"/>
      <c r="QOM174" s="68"/>
      <c r="QON174" s="69"/>
      <c r="QOO174" s="70"/>
      <c r="QOP174" s="67"/>
      <c r="QOQ174" s="68"/>
      <c r="QOR174" s="69"/>
      <c r="QOS174" s="70"/>
      <c r="QOT174" s="67"/>
      <c r="QOU174" s="68"/>
      <c r="QOV174" s="69"/>
      <c r="QOW174" s="70"/>
      <c r="QOX174" s="67"/>
      <c r="QOY174" s="68"/>
      <c r="QOZ174" s="69"/>
      <c r="QPA174" s="70"/>
      <c r="QPB174" s="67"/>
      <c r="QPC174" s="68"/>
      <c r="QPD174" s="69"/>
      <c r="QPE174" s="70"/>
      <c r="QPF174" s="67"/>
      <c r="QPG174" s="68"/>
      <c r="QPH174" s="69"/>
      <c r="QPI174" s="70"/>
      <c r="QPJ174" s="67"/>
      <c r="QPK174" s="68"/>
      <c r="QPL174" s="69"/>
      <c r="QPM174" s="70"/>
      <c r="QPN174" s="67"/>
      <c r="QPO174" s="68"/>
      <c r="QPP174" s="69"/>
      <c r="QPQ174" s="70"/>
      <c r="QPR174" s="67"/>
      <c r="QPS174" s="68"/>
      <c r="QPT174" s="69"/>
      <c r="QPU174" s="70"/>
      <c r="QPV174" s="67"/>
      <c r="QPW174" s="68"/>
      <c r="QPX174" s="69"/>
      <c r="QPY174" s="70"/>
      <c r="QPZ174" s="67"/>
      <c r="QQA174" s="68"/>
      <c r="QQB174" s="69"/>
      <c r="QQC174" s="70"/>
      <c r="QQD174" s="67"/>
      <c r="QQE174" s="68"/>
      <c r="QQF174" s="69"/>
      <c r="QQG174" s="70"/>
      <c r="QQH174" s="67"/>
      <c r="QQI174" s="68"/>
      <c r="QQJ174" s="69"/>
      <c r="QQK174" s="70"/>
      <c r="QQL174" s="67"/>
      <c r="QQM174" s="68"/>
      <c r="QQN174" s="69"/>
      <c r="QQO174" s="70"/>
      <c r="QQP174" s="67"/>
      <c r="QQQ174" s="68"/>
      <c r="QQR174" s="69"/>
      <c r="QQS174" s="70"/>
      <c r="QQT174" s="67"/>
      <c r="QQU174" s="68"/>
      <c r="QQV174" s="69"/>
      <c r="QQW174" s="70"/>
      <c r="QQX174" s="67"/>
      <c r="QQY174" s="68"/>
      <c r="QQZ174" s="69"/>
      <c r="QRA174" s="70"/>
      <c r="QRB174" s="67"/>
      <c r="QRC174" s="68"/>
      <c r="QRD174" s="69"/>
      <c r="QRE174" s="70"/>
      <c r="QRF174" s="67"/>
      <c r="QRG174" s="68"/>
      <c r="QRH174" s="69"/>
      <c r="QRI174" s="70"/>
      <c r="QRJ174" s="67"/>
      <c r="QRK174" s="68"/>
      <c r="QRL174" s="69"/>
      <c r="QRM174" s="70"/>
      <c r="QRN174" s="67"/>
      <c r="QRO174" s="68"/>
      <c r="QRP174" s="69"/>
      <c r="QRQ174" s="70"/>
      <c r="QRR174" s="67"/>
      <c r="QRS174" s="68"/>
      <c r="QRT174" s="69"/>
      <c r="QRU174" s="70"/>
      <c r="QRV174" s="67"/>
      <c r="QRW174" s="68"/>
      <c r="QRX174" s="69"/>
      <c r="QRY174" s="70"/>
      <c r="QRZ174" s="67"/>
      <c r="QSA174" s="68"/>
      <c r="QSB174" s="69"/>
      <c r="QSC174" s="70"/>
      <c r="QSD174" s="67"/>
      <c r="QSE174" s="68"/>
      <c r="QSF174" s="69"/>
      <c r="QSG174" s="70"/>
      <c r="QSH174" s="67"/>
      <c r="QSI174" s="68"/>
      <c r="QSJ174" s="69"/>
      <c r="QSK174" s="70"/>
      <c r="QSL174" s="67"/>
      <c r="QSM174" s="68"/>
      <c r="QSN174" s="69"/>
      <c r="QSO174" s="70"/>
      <c r="QSP174" s="67"/>
      <c r="QSQ174" s="68"/>
      <c r="QSR174" s="69"/>
      <c r="QSS174" s="70"/>
      <c r="QST174" s="67"/>
      <c r="QSU174" s="68"/>
      <c r="QSV174" s="69"/>
      <c r="QSW174" s="70"/>
      <c r="QSX174" s="67"/>
      <c r="QSY174" s="68"/>
      <c r="QSZ174" s="69"/>
      <c r="QTA174" s="70"/>
      <c r="QTB174" s="67"/>
      <c r="QTC174" s="68"/>
      <c r="QTD174" s="69"/>
      <c r="QTE174" s="70"/>
      <c r="QTF174" s="67"/>
      <c r="QTG174" s="68"/>
      <c r="QTH174" s="69"/>
      <c r="QTI174" s="70"/>
      <c r="QTJ174" s="67"/>
      <c r="QTK174" s="68"/>
      <c r="QTL174" s="69"/>
      <c r="QTM174" s="70"/>
      <c r="QTN174" s="67"/>
      <c r="QTO174" s="68"/>
      <c r="QTP174" s="69"/>
      <c r="QTQ174" s="70"/>
      <c r="QTR174" s="67"/>
      <c r="QTS174" s="68"/>
      <c r="QTT174" s="69"/>
      <c r="QTU174" s="70"/>
      <c r="QTV174" s="67"/>
      <c r="QTW174" s="68"/>
      <c r="QTX174" s="69"/>
      <c r="QTY174" s="70"/>
      <c r="QTZ174" s="67"/>
      <c r="QUA174" s="68"/>
      <c r="QUB174" s="69"/>
      <c r="QUC174" s="70"/>
      <c r="QUD174" s="67"/>
      <c r="QUE174" s="68"/>
      <c r="QUF174" s="69"/>
      <c r="QUG174" s="70"/>
      <c r="QUH174" s="67"/>
      <c r="QUI174" s="68"/>
      <c r="QUJ174" s="69"/>
      <c r="QUK174" s="70"/>
      <c r="QUL174" s="67"/>
      <c r="QUM174" s="68"/>
      <c r="QUN174" s="69"/>
      <c r="QUO174" s="70"/>
      <c r="QUP174" s="67"/>
      <c r="QUQ174" s="68"/>
      <c r="QUR174" s="69"/>
      <c r="QUS174" s="70"/>
      <c r="QUT174" s="67"/>
      <c r="QUU174" s="68"/>
      <c r="QUV174" s="69"/>
      <c r="QUW174" s="70"/>
      <c r="QUX174" s="67"/>
      <c r="QUY174" s="68"/>
      <c r="QUZ174" s="69"/>
      <c r="QVA174" s="70"/>
      <c r="QVB174" s="67"/>
      <c r="QVC174" s="68"/>
      <c r="QVD174" s="69"/>
      <c r="QVE174" s="70"/>
      <c r="QVF174" s="67"/>
      <c r="QVG174" s="68"/>
      <c r="QVH174" s="69"/>
      <c r="QVI174" s="70"/>
      <c r="QVJ174" s="67"/>
      <c r="QVK174" s="68"/>
      <c r="QVL174" s="69"/>
      <c r="QVM174" s="70"/>
      <c r="QVN174" s="67"/>
      <c r="QVO174" s="68"/>
      <c r="QVP174" s="69"/>
      <c r="QVQ174" s="70"/>
      <c r="QVR174" s="67"/>
      <c r="QVS174" s="68"/>
      <c r="QVT174" s="69"/>
      <c r="QVU174" s="70"/>
      <c r="QVV174" s="67"/>
      <c r="QVW174" s="68"/>
      <c r="QVX174" s="69"/>
      <c r="QVY174" s="70"/>
      <c r="QVZ174" s="67"/>
      <c r="QWA174" s="68"/>
      <c r="QWB174" s="69"/>
      <c r="QWC174" s="70"/>
      <c r="QWD174" s="67"/>
      <c r="QWE174" s="68"/>
      <c r="QWF174" s="69"/>
      <c r="QWG174" s="70"/>
      <c r="QWH174" s="67"/>
      <c r="QWI174" s="68"/>
      <c r="QWJ174" s="69"/>
      <c r="QWK174" s="70"/>
      <c r="QWL174" s="67"/>
      <c r="QWM174" s="68"/>
      <c r="QWN174" s="69"/>
      <c r="QWO174" s="70"/>
      <c r="QWP174" s="67"/>
      <c r="QWQ174" s="68"/>
      <c r="QWR174" s="69"/>
      <c r="QWS174" s="70"/>
      <c r="QWT174" s="67"/>
      <c r="QWU174" s="68"/>
      <c r="QWV174" s="69"/>
      <c r="QWW174" s="70"/>
      <c r="QWX174" s="67"/>
      <c r="QWY174" s="68"/>
      <c r="QWZ174" s="69"/>
      <c r="QXA174" s="70"/>
      <c r="QXB174" s="67"/>
      <c r="QXC174" s="68"/>
      <c r="QXD174" s="69"/>
      <c r="QXE174" s="70"/>
      <c r="QXF174" s="67"/>
      <c r="QXG174" s="68"/>
      <c r="QXH174" s="69"/>
      <c r="QXI174" s="70"/>
      <c r="QXJ174" s="67"/>
      <c r="QXK174" s="68"/>
      <c r="QXL174" s="69"/>
      <c r="QXM174" s="70"/>
      <c r="QXN174" s="67"/>
      <c r="QXO174" s="68"/>
      <c r="QXP174" s="69"/>
      <c r="QXQ174" s="70"/>
      <c r="QXR174" s="67"/>
      <c r="QXS174" s="68"/>
      <c r="QXT174" s="69"/>
      <c r="QXU174" s="70"/>
      <c r="QXV174" s="67"/>
      <c r="QXW174" s="68"/>
      <c r="QXX174" s="69"/>
      <c r="QXY174" s="70"/>
      <c r="QXZ174" s="67"/>
      <c r="QYA174" s="68"/>
      <c r="QYB174" s="69"/>
      <c r="QYC174" s="70"/>
      <c r="QYD174" s="67"/>
      <c r="QYE174" s="68"/>
      <c r="QYF174" s="69"/>
      <c r="QYG174" s="70"/>
      <c r="QYH174" s="67"/>
      <c r="QYI174" s="68"/>
      <c r="QYJ174" s="69"/>
      <c r="QYK174" s="70"/>
      <c r="QYL174" s="67"/>
      <c r="QYM174" s="68"/>
      <c r="QYN174" s="69"/>
      <c r="QYO174" s="70"/>
      <c r="QYP174" s="67"/>
      <c r="QYQ174" s="68"/>
      <c r="QYR174" s="69"/>
      <c r="QYS174" s="70"/>
      <c r="QYT174" s="67"/>
      <c r="QYU174" s="68"/>
      <c r="QYV174" s="69"/>
      <c r="QYW174" s="70"/>
      <c r="QYX174" s="67"/>
      <c r="QYY174" s="68"/>
      <c r="QYZ174" s="69"/>
      <c r="QZA174" s="70"/>
      <c r="QZB174" s="67"/>
      <c r="QZC174" s="68"/>
      <c r="QZD174" s="69"/>
      <c r="QZE174" s="70"/>
      <c r="QZF174" s="67"/>
      <c r="QZG174" s="68"/>
      <c r="QZH174" s="69"/>
      <c r="QZI174" s="70"/>
      <c r="QZJ174" s="67"/>
      <c r="QZK174" s="68"/>
      <c r="QZL174" s="69"/>
      <c r="QZM174" s="70"/>
      <c r="QZN174" s="67"/>
      <c r="QZO174" s="68"/>
      <c r="QZP174" s="69"/>
      <c r="QZQ174" s="70"/>
      <c r="QZR174" s="67"/>
      <c r="QZS174" s="68"/>
      <c r="QZT174" s="69"/>
      <c r="QZU174" s="70"/>
      <c r="QZV174" s="67"/>
      <c r="QZW174" s="68"/>
      <c r="QZX174" s="69"/>
      <c r="QZY174" s="70"/>
      <c r="QZZ174" s="67"/>
      <c r="RAA174" s="68"/>
      <c r="RAB174" s="69"/>
      <c r="RAC174" s="70"/>
      <c r="RAD174" s="67"/>
      <c r="RAE174" s="68"/>
      <c r="RAF174" s="69"/>
      <c r="RAG174" s="70"/>
      <c r="RAH174" s="67"/>
      <c r="RAI174" s="68"/>
      <c r="RAJ174" s="69"/>
      <c r="RAK174" s="70"/>
      <c r="RAL174" s="67"/>
      <c r="RAM174" s="68"/>
      <c r="RAN174" s="69"/>
      <c r="RAO174" s="70"/>
      <c r="RAP174" s="67"/>
      <c r="RAQ174" s="68"/>
      <c r="RAR174" s="69"/>
      <c r="RAS174" s="70"/>
      <c r="RAT174" s="67"/>
      <c r="RAU174" s="68"/>
      <c r="RAV174" s="69"/>
      <c r="RAW174" s="70"/>
      <c r="RAX174" s="67"/>
      <c r="RAY174" s="68"/>
      <c r="RAZ174" s="69"/>
      <c r="RBA174" s="70"/>
      <c r="RBB174" s="67"/>
      <c r="RBC174" s="68"/>
      <c r="RBD174" s="69"/>
      <c r="RBE174" s="70"/>
      <c r="RBF174" s="67"/>
      <c r="RBG174" s="68"/>
      <c r="RBH174" s="69"/>
      <c r="RBI174" s="70"/>
      <c r="RBJ174" s="67"/>
      <c r="RBK174" s="68"/>
      <c r="RBL174" s="69"/>
      <c r="RBM174" s="70"/>
      <c r="RBN174" s="67"/>
      <c r="RBO174" s="68"/>
      <c r="RBP174" s="69"/>
      <c r="RBQ174" s="70"/>
      <c r="RBR174" s="67"/>
      <c r="RBS174" s="68"/>
      <c r="RBT174" s="69"/>
      <c r="RBU174" s="70"/>
      <c r="RBV174" s="67"/>
      <c r="RBW174" s="68"/>
      <c r="RBX174" s="69"/>
      <c r="RBY174" s="70"/>
      <c r="RBZ174" s="67"/>
      <c r="RCA174" s="68"/>
      <c r="RCB174" s="69"/>
      <c r="RCC174" s="70"/>
      <c r="RCD174" s="67"/>
      <c r="RCE174" s="68"/>
      <c r="RCF174" s="69"/>
      <c r="RCG174" s="70"/>
      <c r="RCH174" s="67"/>
      <c r="RCI174" s="68"/>
      <c r="RCJ174" s="69"/>
      <c r="RCK174" s="70"/>
      <c r="RCL174" s="67"/>
      <c r="RCM174" s="68"/>
      <c r="RCN174" s="69"/>
      <c r="RCO174" s="70"/>
      <c r="RCP174" s="67"/>
      <c r="RCQ174" s="68"/>
      <c r="RCR174" s="69"/>
      <c r="RCS174" s="70"/>
      <c r="RCT174" s="67"/>
      <c r="RCU174" s="68"/>
      <c r="RCV174" s="69"/>
      <c r="RCW174" s="70"/>
      <c r="RCX174" s="67"/>
      <c r="RCY174" s="68"/>
      <c r="RCZ174" s="69"/>
      <c r="RDA174" s="70"/>
      <c r="RDB174" s="67"/>
      <c r="RDC174" s="68"/>
      <c r="RDD174" s="69"/>
      <c r="RDE174" s="70"/>
      <c r="RDF174" s="67"/>
      <c r="RDG174" s="68"/>
      <c r="RDH174" s="69"/>
      <c r="RDI174" s="70"/>
      <c r="RDJ174" s="67"/>
      <c r="RDK174" s="68"/>
      <c r="RDL174" s="69"/>
      <c r="RDM174" s="70"/>
      <c r="RDN174" s="67"/>
      <c r="RDO174" s="68"/>
      <c r="RDP174" s="69"/>
      <c r="RDQ174" s="70"/>
      <c r="RDR174" s="67"/>
      <c r="RDS174" s="68"/>
      <c r="RDT174" s="69"/>
      <c r="RDU174" s="70"/>
      <c r="RDV174" s="67"/>
      <c r="RDW174" s="68"/>
      <c r="RDX174" s="69"/>
      <c r="RDY174" s="70"/>
      <c r="RDZ174" s="67"/>
      <c r="REA174" s="68"/>
      <c r="REB174" s="69"/>
      <c r="REC174" s="70"/>
      <c r="RED174" s="67"/>
      <c r="REE174" s="68"/>
      <c r="REF174" s="69"/>
      <c r="REG174" s="70"/>
      <c r="REH174" s="67"/>
      <c r="REI174" s="68"/>
      <c r="REJ174" s="69"/>
      <c r="REK174" s="70"/>
      <c r="REL174" s="67"/>
      <c r="REM174" s="68"/>
      <c r="REN174" s="69"/>
      <c r="REO174" s="70"/>
      <c r="REP174" s="67"/>
      <c r="REQ174" s="68"/>
      <c r="RER174" s="69"/>
      <c r="RES174" s="70"/>
      <c r="RET174" s="67"/>
      <c r="REU174" s="68"/>
      <c r="REV174" s="69"/>
      <c r="REW174" s="70"/>
      <c r="REX174" s="67"/>
      <c r="REY174" s="68"/>
      <c r="REZ174" s="69"/>
      <c r="RFA174" s="70"/>
      <c r="RFB174" s="67"/>
      <c r="RFC174" s="68"/>
      <c r="RFD174" s="69"/>
      <c r="RFE174" s="70"/>
      <c r="RFF174" s="67"/>
      <c r="RFG174" s="68"/>
      <c r="RFH174" s="69"/>
      <c r="RFI174" s="70"/>
      <c r="RFJ174" s="67"/>
      <c r="RFK174" s="68"/>
      <c r="RFL174" s="69"/>
      <c r="RFM174" s="70"/>
      <c r="RFN174" s="67"/>
      <c r="RFO174" s="68"/>
      <c r="RFP174" s="69"/>
      <c r="RFQ174" s="70"/>
      <c r="RFR174" s="67"/>
      <c r="RFS174" s="68"/>
      <c r="RFT174" s="69"/>
      <c r="RFU174" s="70"/>
      <c r="RFV174" s="67"/>
      <c r="RFW174" s="68"/>
      <c r="RFX174" s="69"/>
      <c r="RFY174" s="70"/>
      <c r="RFZ174" s="67"/>
      <c r="RGA174" s="68"/>
      <c r="RGB174" s="69"/>
      <c r="RGC174" s="70"/>
      <c r="RGD174" s="67"/>
      <c r="RGE174" s="68"/>
      <c r="RGF174" s="69"/>
      <c r="RGG174" s="70"/>
      <c r="RGH174" s="67"/>
      <c r="RGI174" s="68"/>
      <c r="RGJ174" s="69"/>
      <c r="RGK174" s="70"/>
      <c r="RGL174" s="67"/>
      <c r="RGM174" s="68"/>
      <c r="RGN174" s="69"/>
      <c r="RGO174" s="70"/>
      <c r="RGP174" s="67"/>
      <c r="RGQ174" s="68"/>
      <c r="RGR174" s="69"/>
      <c r="RGS174" s="70"/>
      <c r="RGT174" s="67"/>
      <c r="RGU174" s="68"/>
      <c r="RGV174" s="69"/>
      <c r="RGW174" s="70"/>
      <c r="RGX174" s="67"/>
      <c r="RGY174" s="68"/>
      <c r="RGZ174" s="69"/>
      <c r="RHA174" s="70"/>
      <c r="RHB174" s="67"/>
      <c r="RHC174" s="68"/>
      <c r="RHD174" s="69"/>
      <c r="RHE174" s="70"/>
      <c r="RHF174" s="67"/>
      <c r="RHG174" s="68"/>
      <c r="RHH174" s="69"/>
      <c r="RHI174" s="70"/>
      <c r="RHJ174" s="67"/>
      <c r="RHK174" s="68"/>
      <c r="RHL174" s="69"/>
      <c r="RHM174" s="70"/>
      <c r="RHN174" s="67"/>
      <c r="RHO174" s="68"/>
      <c r="RHP174" s="69"/>
      <c r="RHQ174" s="70"/>
      <c r="RHR174" s="67"/>
      <c r="RHS174" s="68"/>
      <c r="RHT174" s="69"/>
      <c r="RHU174" s="70"/>
      <c r="RHV174" s="67"/>
      <c r="RHW174" s="68"/>
      <c r="RHX174" s="69"/>
      <c r="RHY174" s="70"/>
      <c r="RHZ174" s="67"/>
      <c r="RIA174" s="68"/>
      <c r="RIB174" s="69"/>
      <c r="RIC174" s="70"/>
      <c r="RID174" s="67"/>
      <c r="RIE174" s="68"/>
      <c r="RIF174" s="69"/>
      <c r="RIG174" s="70"/>
      <c r="RIH174" s="67"/>
      <c r="RII174" s="68"/>
      <c r="RIJ174" s="69"/>
      <c r="RIK174" s="70"/>
      <c r="RIL174" s="67"/>
      <c r="RIM174" s="68"/>
      <c r="RIN174" s="69"/>
      <c r="RIO174" s="70"/>
      <c r="RIP174" s="67"/>
      <c r="RIQ174" s="68"/>
      <c r="RIR174" s="69"/>
      <c r="RIS174" s="70"/>
      <c r="RIT174" s="67"/>
      <c r="RIU174" s="68"/>
      <c r="RIV174" s="69"/>
      <c r="RIW174" s="70"/>
      <c r="RIX174" s="67"/>
      <c r="RIY174" s="68"/>
      <c r="RIZ174" s="69"/>
      <c r="RJA174" s="70"/>
      <c r="RJB174" s="67"/>
      <c r="RJC174" s="68"/>
      <c r="RJD174" s="69"/>
      <c r="RJE174" s="70"/>
      <c r="RJF174" s="67"/>
      <c r="RJG174" s="68"/>
      <c r="RJH174" s="69"/>
      <c r="RJI174" s="70"/>
      <c r="RJJ174" s="67"/>
      <c r="RJK174" s="68"/>
      <c r="RJL174" s="69"/>
      <c r="RJM174" s="70"/>
      <c r="RJN174" s="67"/>
      <c r="RJO174" s="68"/>
      <c r="RJP174" s="69"/>
      <c r="RJQ174" s="70"/>
      <c r="RJR174" s="67"/>
      <c r="RJS174" s="68"/>
      <c r="RJT174" s="69"/>
      <c r="RJU174" s="70"/>
      <c r="RJV174" s="67"/>
      <c r="RJW174" s="68"/>
      <c r="RJX174" s="69"/>
      <c r="RJY174" s="70"/>
      <c r="RJZ174" s="67"/>
      <c r="RKA174" s="68"/>
      <c r="RKB174" s="69"/>
      <c r="RKC174" s="70"/>
      <c r="RKD174" s="67"/>
      <c r="RKE174" s="68"/>
      <c r="RKF174" s="69"/>
      <c r="RKG174" s="70"/>
      <c r="RKH174" s="67"/>
      <c r="RKI174" s="68"/>
      <c r="RKJ174" s="69"/>
      <c r="RKK174" s="70"/>
      <c r="RKL174" s="67"/>
      <c r="RKM174" s="68"/>
      <c r="RKN174" s="69"/>
      <c r="RKO174" s="70"/>
      <c r="RKP174" s="67"/>
      <c r="RKQ174" s="68"/>
      <c r="RKR174" s="69"/>
      <c r="RKS174" s="70"/>
      <c r="RKT174" s="67"/>
      <c r="RKU174" s="68"/>
      <c r="RKV174" s="69"/>
      <c r="RKW174" s="70"/>
      <c r="RKX174" s="67"/>
      <c r="RKY174" s="68"/>
      <c r="RKZ174" s="69"/>
      <c r="RLA174" s="70"/>
      <c r="RLB174" s="67"/>
      <c r="RLC174" s="68"/>
      <c r="RLD174" s="69"/>
      <c r="RLE174" s="70"/>
      <c r="RLF174" s="67"/>
      <c r="RLG174" s="68"/>
      <c r="RLH174" s="69"/>
      <c r="RLI174" s="70"/>
      <c r="RLJ174" s="67"/>
      <c r="RLK174" s="68"/>
      <c r="RLL174" s="69"/>
      <c r="RLM174" s="70"/>
      <c r="RLN174" s="67"/>
      <c r="RLO174" s="68"/>
      <c r="RLP174" s="69"/>
      <c r="RLQ174" s="70"/>
      <c r="RLR174" s="67"/>
      <c r="RLS174" s="68"/>
      <c r="RLT174" s="69"/>
      <c r="RLU174" s="70"/>
      <c r="RLV174" s="67"/>
      <c r="RLW174" s="68"/>
      <c r="RLX174" s="69"/>
      <c r="RLY174" s="70"/>
      <c r="RLZ174" s="67"/>
      <c r="RMA174" s="68"/>
      <c r="RMB174" s="69"/>
      <c r="RMC174" s="70"/>
      <c r="RMD174" s="67"/>
      <c r="RME174" s="68"/>
      <c r="RMF174" s="69"/>
      <c r="RMG174" s="70"/>
      <c r="RMH174" s="67"/>
      <c r="RMI174" s="68"/>
      <c r="RMJ174" s="69"/>
      <c r="RMK174" s="70"/>
      <c r="RML174" s="67"/>
      <c r="RMM174" s="68"/>
      <c r="RMN174" s="69"/>
      <c r="RMO174" s="70"/>
      <c r="RMP174" s="67"/>
      <c r="RMQ174" s="68"/>
      <c r="RMR174" s="69"/>
      <c r="RMS174" s="70"/>
      <c r="RMT174" s="67"/>
      <c r="RMU174" s="68"/>
      <c r="RMV174" s="69"/>
      <c r="RMW174" s="70"/>
      <c r="RMX174" s="67"/>
      <c r="RMY174" s="68"/>
      <c r="RMZ174" s="69"/>
      <c r="RNA174" s="70"/>
      <c r="RNB174" s="67"/>
      <c r="RNC174" s="68"/>
      <c r="RND174" s="69"/>
      <c r="RNE174" s="70"/>
      <c r="RNF174" s="67"/>
      <c r="RNG174" s="68"/>
      <c r="RNH174" s="69"/>
      <c r="RNI174" s="70"/>
      <c r="RNJ174" s="67"/>
      <c r="RNK174" s="68"/>
      <c r="RNL174" s="69"/>
      <c r="RNM174" s="70"/>
      <c r="RNN174" s="67"/>
      <c r="RNO174" s="68"/>
      <c r="RNP174" s="69"/>
      <c r="RNQ174" s="70"/>
      <c r="RNR174" s="67"/>
      <c r="RNS174" s="68"/>
      <c r="RNT174" s="69"/>
      <c r="RNU174" s="70"/>
      <c r="RNV174" s="67"/>
      <c r="RNW174" s="68"/>
      <c r="RNX174" s="69"/>
      <c r="RNY174" s="70"/>
      <c r="RNZ174" s="67"/>
      <c r="ROA174" s="68"/>
      <c r="ROB174" s="69"/>
      <c r="ROC174" s="70"/>
      <c r="ROD174" s="67"/>
      <c r="ROE174" s="68"/>
      <c r="ROF174" s="69"/>
      <c r="ROG174" s="70"/>
      <c r="ROH174" s="67"/>
      <c r="ROI174" s="68"/>
      <c r="ROJ174" s="69"/>
      <c r="ROK174" s="70"/>
      <c r="ROL174" s="67"/>
      <c r="ROM174" s="68"/>
      <c r="RON174" s="69"/>
      <c r="ROO174" s="70"/>
      <c r="ROP174" s="67"/>
      <c r="ROQ174" s="68"/>
      <c r="ROR174" s="69"/>
      <c r="ROS174" s="70"/>
      <c r="ROT174" s="67"/>
      <c r="ROU174" s="68"/>
      <c r="ROV174" s="69"/>
      <c r="ROW174" s="70"/>
      <c r="ROX174" s="67"/>
      <c r="ROY174" s="68"/>
      <c r="ROZ174" s="69"/>
      <c r="RPA174" s="70"/>
      <c r="RPB174" s="67"/>
      <c r="RPC174" s="68"/>
      <c r="RPD174" s="69"/>
      <c r="RPE174" s="70"/>
      <c r="RPF174" s="67"/>
      <c r="RPG174" s="68"/>
      <c r="RPH174" s="69"/>
      <c r="RPI174" s="70"/>
      <c r="RPJ174" s="67"/>
      <c r="RPK174" s="68"/>
      <c r="RPL174" s="69"/>
      <c r="RPM174" s="70"/>
      <c r="RPN174" s="67"/>
      <c r="RPO174" s="68"/>
      <c r="RPP174" s="69"/>
      <c r="RPQ174" s="70"/>
      <c r="RPR174" s="67"/>
      <c r="RPS174" s="68"/>
      <c r="RPT174" s="69"/>
      <c r="RPU174" s="70"/>
      <c r="RPV174" s="67"/>
      <c r="RPW174" s="68"/>
      <c r="RPX174" s="69"/>
      <c r="RPY174" s="70"/>
      <c r="RPZ174" s="67"/>
      <c r="RQA174" s="68"/>
      <c r="RQB174" s="69"/>
      <c r="RQC174" s="70"/>
      <c r="RQD174" s="67"/>
      <c r="RQE174" s="68"/>
      <c r="RQF174" s="69"/>
      <c r="RQG174" s="70"/>
      <c r="RQH174" s="67"/>
      <c r="RQI174" s="68"/>
      <c r="RQJ174" s="69"/>
      <c r="RQK174" s="70"/>
      <c r="RQL174" s="67"/>
      <c r="RQM174" s="68"/>
      <c r="RQN174" s="69"/>
      <c r="RQO174" s="70"/>
      <c r="RQP174" s="67"/>
      <c r="RQQ174" s="68"/>
      <c r="RQR174" s="69"/>
      <c r="RQS174" s="70"/>
      <c r="RQT174" s="67"/>
      <c r="RQU174" s="68"/>
      <c r="RQV174" s="69"/>
      <c r="RQW174" s="70"/>
      <c r="RQX174" s="67"/>
      <c r="RQY174" s="68"/>
      <c r="RQZ174" s="69"/>
      <c r="RRA174" s="70"/>
      <c r="RRB174" s="67"/>
      <c r="RRC174" s="68"/>
      <c r="RRD174" s="69"/>
      <c r="RRE174" s="70"/>
      <c r="RRF174" s="67"/>
      <c r="RRG174" s="68"/>
      <c r="RRH174" s="69"/>
      <c r="RRI174" s="70"/>
      <c r="RRJ174" s="67"/>
      <c r="RRK174" s="68"/>
      <c r="RRL174" s="69"/>
      <c r="RRM174" s="70"/>
      <c r="RRN174" s="67"/>
      <c r="RRO174" s="68"/>
      <c r="RRP174" s="69"/>
      <c r="RRQ174" s="70"/>
      <c r="RRR174" s="67"/>
      <c r="RRS174" s="68"/>
      <c r="RRT174" s="69"/>
      <c r="RRU174" s="70"/>
      <c r="RRV174" s="67"/>
      <c r="RRW174" s="68"/>
      <c r="RRX174" s="69"/>
      <c r="RRY174" s="70"/>
      <c r="RRZ174" s="67"/>
      <c r="RSA174" s="68"/>
      <c r="RSB174" s="69"/>
      <c r="RSC174" s="70"/>
      <c r="RSD174" s="67"/>
      <c r="RSE174" s="68"/>
      <c r="RSF174" s="69"/>
      <c r="RSG174" s="70"/>
      <c r="RSH174" s="67"/>
      <c r="RSI174" s="68"/>
      <c r="RSJ174" s="69"/>
      <c r="RSK174" s="70"/>
      <c r="RSL174" s="67"/>
      <c r="RSM174" s="68"/>
      <c r="RSN174" s="69"/>
      <c r="RSO174" s="70"/>
      <c r="RSP174" s="67"/>
      <c r="RSQ174" s="68"/>
      <c r="RSR174" s="69"/>
      <c r="RSS174" s="70"/>
      <c r="RST174" s="67"/>
      <c r="RSU174" s="68"/>
      <c r="RSV174" s="69"/>
      <c r="RSW174" s="70"/>
      <c r="RSX174" s="67"/>
      <c r="RSY174" s="68"/>
      <c r="RSZ174" s="69"/>
      <c r="RTA174" s="70"/>
      <c r="RTB174" s="67"/>
      <c r="RTC174" s="68"/>
      <c r="RTD174" s="69"/>
      <c r="RTE174" s="70"/>
      <c r="RTF174" s="67"/>
      <c r="RTG174" s="68"/>
      <c r="RTH174" s="69"/>
      <c r="RTI174" s="70"/>
      <c r="RTJ174" s="67"/>
      <c r="RTK174" s="68"/>
      <c r="RTL174" s="69"/>
      <c r="RTM174" s="70"/>
      <c r="RTN174" s="67"/>
      <c r="RTO174" s="68"/>
      <c r="RTP174" s="69"/>
      <c r="RTQ174" s="70"/>
      <c r="RTR174" s="67"/>
      <c r="RTS174" s="68"/>
      <c r="RTT174" s="69"/>
      <c r="RTU174" s="70"/>
      <c r="RTV174" s="67"/>
      <c r="RTW174" s="68"/>
      <c r="RTX174" s="69"/>
      <c r="RTY174" s="70"/>
      <c r="RTZ174" s="67"/>
      <c r="RUA174" s="68"/>
      <c r="RUB174" s="69"/>
      <c r="RUC174" s="70"/>
      <c r="RUD174" s="67"/>
      <c r="RUE174" s="68"/>
      <c r="RUF174" s="69"/>
      <c r="RUG174" s="70"/>
      <c r="RUH174" s="67"/>
      <c r="RUI174" s="68"/>
      <c r="RUJ174" s="69"/>
      <c r="RUK174" s="70"/>
      <c r="RUL174" s="67"/>
      <c r="RUM174" s="68"/>
      <c r="RUN174" s="69"/>
      <c r="RUO174" s="70"/>
      <c r="RUP174" s="67"/>
      <c r="RUQ174" s="68"/>
      <c r="RUR174" s="69"/>
      <c r="RUS174" s="70"/>
      <c r="RUT174" s="67"/>
      <c r="RUU174" s="68"/>
      <c r="RUV174" s="69"/>
      <c r="RUW174" s="70"/>
      <c r="RUX174" s="67"/>
      <c r="RUY174" s="68"/>
      <c r="RUZ174" s="69"/>
      <c r="RVA174" s="70"/>
      <c r="RVB174" s="67"/>
      <c r="RVC174" s="68"/>
      <c r="RVD174" s="69"/>
      <c r="RVE174" s="70"/>
      <c r="RVF174" s="67"/>
      <c r="RVG174" s="68"/>
      <c r="RVH174" s="69"/>
      <c r="RVI174" s="70"/>
      <c r="RVJ174" s="67"/>
      <c r="RVK174" s="68"/>
      <c r="RVL174" s="69"/>
      <c r="RVM174" s="70"/>
      <c r="RVN174" s="67"/>
      <c r="RVO174" s="68"/>
      <c r="RVP174" s="69"/>
      <c r="RVQ174" s="70"/>
      <c r="RVR174" s="67"/>
      <c r="RVS174" s="68"/>
      <c r="RVT174" s="69"/>
      <c r="RVU174" s="70"/>
      <c r="RVV174" s="67"/>
      <c r="RVW174" s="68"/>
      <c r="RVX174" s="69"/>
      <c r="RVY174" s="70"/>
      <c r="RVZ174" s="67"/>
      <c r="RWA174" s="68"/>
      <c r="RWB174" s="69"/>
      <c r="RWC174" s="70"/>
      <c r="RWD174" s="67"/>
      <c r="RWE174" s="68"/>
      <c r="RWF174" s="69"/>
      <c r="RWG174" s="70"/>
      <c r="RWH174" s="67"/>
      <c r="RWI174" s="68"/>
      <c r="RWJ174" s="69"/>
      <c r="RWK174" s="70"/>
      <c r="RWL174" s="67"/>
      <c r="RWM174" s="68"/>
      <c r="RWN174" s="69"/>
      <c r="RWO174" s="70"/>
      <c r="RWP174" s="67"/>
      <c r="RWQ174" s="68"/>
      <c r="RWR174" s="69"/>
      <c r="RWS174" s="70"/>
      <c r="RWT174" s="67"/>
      <c r="RWU174" s="68"/>
      <c r="RWV174" s="69"/>
      <c r="RWW174" s="70"/>
      <c r="RWX174" s="67"/>
      <c r="RWY174" s="68"/>
      <c r="RWZ174" s="69"/>
      <c r="RXA174" s="70"/>
      <c r="RXB174" s="67"/>
      <c r="RXC174" s="68"/>
      <c r="RXD174" s="69"/>
      <c r="RXE174" s="70"/>
      <c r="RXF174" s="67"/>
      <c r="RXG174" s="68"/>
      <c r="RXH174" s="69"/>
      <c r="RXI174" s="70"/>
      <c r="RXJ174" s="67"/>
      <c r="RXK174" s="68"/>
      <c r="RXL174" s="69"/>
      <c r="RXM174" s="70"/>
      <c r="RXN174" s="67"/>
      <c r="RXO174" s="68"/>
      <c r="RXP174" s="69"/>
      <c r="RXQ174" s="70"/>
      <c r="RXR174" s="67"/>
      <c r="RXS174" s="68"/>
      <c r="RXT174" s="69"/>
      <c r="RXU174" s="70"/>
      <c r="RXV174" s="67"/>
      <c r="RXW174" s="68"/>
      <c r="RXX174" s="69"/>
      <c r="RXY174" s="70"/>
      <c r="RXZ174" s="67"/>
      <c r="RYA174" s="68"/>
      <c r="RYB174" s="69"/>
      <c r="RYC174" s="70"/>
      <c r="RYD174" s="67"/>
      <c r="RYE174" s="68"/>
      <c r="RYF174" s="69"/>
      <c r="RYG174" s="70"/>
      <c r="RYH174" s="67"/>
      <c r="RYI174" s="68"/>
      <c r="RYJ174" s="69"/>
      <c r="RYK174" s="70"/>
      <c r="RYL174" s="67"/>
      <c r="RYM174" s="68"/>
      <c r="RYN174" s="69"/>
      <c r="RYO174" s="70"/>
      <c r="RYP174" s="67"/>
      <c r="RYQ174" s="68"/>
      <c r="RYR174" s="69"/>
      <c r="RYS174" s="70"/>
      <c r="RYT174" s="67"/>
      <c r="RYU174" s="68"/>
      <c r="RYV174" s="69"/>
      <c r="RYW174" s="70"/>
      <c r="RYX174" s="67"/>
      <c r="RYY174" s="68"/>
      <c r="RYZ174" s="69"/>
      <c r="RZA174" s="70"/>
      <c r="RZB174" s="67"/>
      <c r="RZC174" s="68"/>
      <c r="RZD174" s="69"/>
      <c r="RZE174" s="70"/>
      <c r="RZF174" s="67"/>
      <c r="RZG174" s="68"/>
      <c r="RZH174" s="69"/>
      <c r="RZI174" s="70"/>
      <c r="RZJ174" s="67"/>
      <c r="RZK174" s="68"/>
      <c r="RZL174" s="69"/>
      <c r="RZM174" s="70"/>
      <c r="RZN174" s="67"/>
      <c r="RZO174" s="68"/>
      <c r="RZP174" s="69"/>
      <c r="RZQ174" s="70"/>
      <c r="RZR174" s="67"/>
      <c r="RZS174" s="68"/>
      <c r="RZT174" s="69"/>
      <c r="RZU174" s="70"/>
      <c r="RZV174" s="67"/>
      <c r="RZW174" s="68"/>
      <c r="RZX174" s="69"/>
      <c r="RZY174" s="70"/>
      <c r="RZZ174" s="67"/>
      <c r="SAA174" s="68"/>
      <c r="SAB174" s="69"/>
      <c r="SAC174" s="70"/>
      <c r="SAD174" s="67"/>
      <c r="SAE174" s="68"/>
      <c r="SAF174" s="69"/>
      <c r="SAG174" s="70"/>
      <c r="SAH174" s="67"/>
      <c r="SAI174" s="68"/>
      <c r="SAJ174" s="69"/>
      <c r="SAK174" s="70"/>
      <c r="SAL174" s="67"/>
      <c r="SAM174" s="68"/>
      <c r="SAN174" s="69"/>
      <c r="SAO174" s="70"/>
      <c r="SAP174" s="67"/>
      <c r="SAQ174" s="68"/>
      <c r="SAR174" s="69"/>
      <c r="SAS174" s="70"/>
      <c r="SAT174" s="67"/>
      <c r="SAU174" s="68"/>
      <c r="SAV174" s="69"/>
      <c r="SAW174" s="70"/>
      <c r="SAX174" s="67"/>
      <c r="SAY174" s="68"/>
      <c r="SAZ174" s="69"/>
      <c r="SBA174" s="70"/>
      <c r="SBB174" s="67"/>
      <c r="SBC174" s="68"/>
      <c r="SBD174" s="69"/>
      <c r="SBE174" s="70"/>
      <c r="SBF174" s="67"/>
      <c r="SBG174" s="68"/>
      <c r="SBH174" s="69"/>
      <c r="SBI174" s="70"/>
      <c r="SBJ174" s="67"/>
      <c r="SBK174" s="68"/>
      <c r="SBL174" s="69"/>
      <c r="SBM174" s="70"/>
      <c r="SBN174" s="67"/>
      <c r="SBO174" s="68"/>
      <c r="SBP174" s="69"/>
      <c r="SBQ174" s="70"/>
      <c r="SBR174" s="67"/>
      <c r="SBS174" s="68"/>
      <c r="SBT174" s="69"/>
      <c r="SBU174" s="70"/>
      <c r="SBV174" s="67"/>
      <c r="SBW174" s="68"/>
      <c r="SBX174" s="69"/>
      <c r="SBY174" s="70"/>
      <c r="SBZ174" s="67"/>
      <c r="SCA174" s="68"/>
      <c r="SCB174" s="69"/>
      <c r="SCC174" s="70"/>
      <c r="SCD174" s="67"/>
      <c r="SCE174" s="68"/>
      <c r="SCF174" s="69"/>
      <c r="SCG174" s="70"/>
      <c r="SCH174" s="67"/>
      <c r="SCI174" s="68"/>
      <c r="SCJ174" s="69"/>
      <c r="SCK174" s="70"/>
      <c r="SCL174" s="67"/>
      <c r="SCM174" s="68"/>
      <c r="SCN174" s="69"/>
      <c r="SCO174" s="70"/>
      <c r="SCP174" s="67"/>
      <c r="SCQ174" s="68"/>
      <c r="SCR174" s="69"/>
      <c r="SCS174" s="70"/>
      <c r="SCT174" s="67"/>
      <c r="SCU174" s="68"/>
      <c r="SCV174" s="69"/>
      <c r="SCW174" s="70"/>
      <c r="SCX174" s="67"/>
      <c r="SCY174" s="68"/>
      <c r="SCZ174" s="69"/>
      <c r="SDA174" s="70"/>
      <c r="SDB174" s="67"/>
      <c r="SDC174" s="68"/>
      <c r="SDD174" s="69"/>
      <c r="SDE174" s="70"/>
      <c r="SDF174" s="67"/>
      <c r="SDG174" s="68"/>
      <c r="SDH174" s="69"/>
      <c r="SDI174" s="70"/>
      <c r="SDJ174" s="67"/>
      <c r="SDK174" s="68"/>
      <c r="SDL174" s="69"/>
      <c r="SDM174" s="70"/>
      <c r="SDN174" s="67"/>
      <c r="SDO174" s="68"/>
      <c r="SDP174" s="69"/>
      <c r="SDQ174" s="70"/>
      <c r="SDR174" s="67"/>
      <c r="SDS174" s="68"/>
      <c r="SDT174" s="69"/>
      <c r="SDU174" s="70"/>
      <c r="SDV174" s="67"/>
      <c r="SDW174" s="68"/>
      <c r="SDX174" s="69"/>
      <c r="SDY174" s="70"/>
      <c r="SDZ174" s="67"/>
      <c r="SEA174" s="68"/>
      <c r="SEB174" s="69"/>
      <c r="SEC174" s="70"/>
      <c r="SED174" s="67"/>
      <c r="SEE174" s="68"/>
      <c r="SEF174" s="69"/>
      <c r="SEG174" s="70"/>
      <c r="SEH174" s="67"/>
      <c r="SEI174" s="68"/>
      <c r="SEJ174" s="69"/>
      <c r="SEK174" s="70"/>
      <c r="SEL174" s="67"/>
      <c r="SEM174" s="68"/>
      <c r="SEN174" s="69"/>
      <c r="SEO174" s="70"/>
      <c r="SEP174" s="67"/>
      <c r="SEQ174" s="68"/>
      <c r="SER174" s="69"/>
      <c r="SES174" s="70"/>
      <c r="SET174" s="67"/>
      <c r="SEU174" s="68"/>
      <c r="SEV174" s="69"/>
      <c r="SEW174" s="70"/>
      <c r="SEX174" s="67"/>
      <c r="SEY174" s="68"/>
      <c r="SEZ174" s="69"/>
      <c r="SFA174" s="70"/>
      <c r="SFB174" s="67"/>
      <c r="SFC174" s="68"/>
      <c r="SFD174" s="69"/>
      <c r="SFE174" s="70"/>
      <c r="SFF174" s="67"/>
      <c r="SFG174" s="68"/>
      <c r="SFH174" s="69"/>
      <c r="SFI174" s="70"/>
      <c r="SFJ174" s="67"/>
      <c r="SFK174" s="68"/>
      <c r="SFL174" s="69"/>
      <c r="SFM174" s="70"/>
      <c r="SFN174" s="67"/>
      <c r="SFO174" s="68"/>
      <c r="SFP174" s="69"/>
      <c r="SFQ174" s="70"/>
      <c r="SFR174" s="67"/>
      <c r="SFS174" s="68"/>
      <c r="SFT174" s="69"/>
      <c r="SFU174" s="70"/>
      <c r="SFV174" s="67"/>
      <c r="SFW174" s="68"/>
      <c r="SFX174" s="69"/>
      <c r="SFY174" s="70"/>
      <c r="SFZ174" s="67"/>
      <c r="SGA174" s="68"/>
      <c r="SGB174" s="69"/>
      <c r="SGC174" s="70"/>
      <c r="SGD174" s="67"/>
      <c r="SGE174" s="68"/>
      <c r="SGF174" s="69"/>
      <c r="SGG174" s="70"/>
      <c r="SGH174" s="67"/>
      <c r="SGI174" s="68"/>
      <c r="SGJ174" s="69"/>
      <c r="SGK174" s="70"/>
      <c r="SGL174" s="67"/>
      <c r="SGM174" s="68"/>
      <c r="SGN174" s="69"/>
      <c r="SGO174" s="70"/>
      <c r="SGP174" s="67"/>
      <c r="SGQ174" s="68"/>
      <c r="SGR174" s="69"/>
      <c r="SGS174" s="70"/>
      <c r="SGT174" s="67"/>
      <c r="SGU174" s="68"/>
      <c r="SGV174" s="69"/>
      <c r="SGW174" s="70"/>
      <c r="SGX174" s="67"/>
      <c r="SGY174" s="68"/>
      <c r="SGZ174" s="69"/>
      <c r="SHA174" s="70"/>
      <c r="SHB174" s="67"/>
      <c r="SHC174" s="68"/>
      <c r="SHD174" s="69"/>
      <c r="SHE174" s="70"/>
      <c r="SHF174" s="67"/>
      <c r="SHG174" s="68"/>
      <c r="SHH174" s="69"/>
      <c r="SHI174" s="70"/>
      <c r="SHJ174" s="67"/>
      <c r="SHK174" s="68"/>
      <c r="SHL174" s="69"/>
      <c r="SHM174" s="70"/>
      <c r="SHN174" s="67"/>
      <c r="SHO174" s="68"/>
      <c r="SHP174" s="69"/>
      <c r="SHQ174" s="70"/>
      <c r="SHR174" s="67"/>
      <c r="SHS174" s="68"/>
      <c r="SHT174" s="69"/>
      <c r="SHU174" s="70"/>
      <c r="SHV174" s="67"/>
      <c r="SHW174" s="68"/>
      <c r="SHX174" s="69"/>
      <c r="SHY174" s="70"/>
      <c r="SHZ174" s="67"/>
      <c r="SIA174" s="68"/>
      <c r="SIB174" s="69"/>
      <c r="SIC174" s="70"/>
      <c r="SID174" s="67"/>
      <c r="SIE174" s="68"/>
      <c r="SIF174" s="69"/>
      <c r="SIG174" s="70"/>
      <c r="SIH174" s="67"/>
      <c r="SII174" s="68"/>
      <c r="SIJ174" s="69"/>
      <c r="SIK174" s="70"/>
      <c r="SIL174" s="67"/>
      <c r="SIM174" s="68"/>
      <c r="SIN174" s="69"/>
      <c r="SIO174" s="70"/>
      <c r="SIP174" s="67"/>
      <c r="SIQ174" s="68"/>
      <c r="SIR174" s="69"/>
      <c r="SIS174" s="70"/>
      <c r="SIT174" s="67"/>
      <c r="SIU174" s="68"/>
      <c r="SIV174" s="69"/>
      <c r="SIW174" s="70"/>
      <c r="SIX174" s="67"/>
      <c r="SIY174" s="68"/>
      <c r="SIZ174" s="69"/>
      <c r="SJA174" s="70"/>
      <c r="SJB174" s="67"/>
      <c r="SJC174" s="68"/>
      <c r="SJD174" s="69"/>
      <c r="SJE174" s="70"/>
      <c r="SJF174" s="67"/>
      <c r="SJG174" s="68"/>
      <c r="SJH174" s="69"/>
      <c r="SJI174" s="70"/>
      <c r="SJJ174" s="67"/>
      <c r="SJK174" s="68"/>
      <c r="SJL174" s="69"/>
      <c r="SJM174" s="70"/>
      <c r="SJN174" s="67"/>
      <c r="SJO174" s="68"/>
      <c r="SJP174" s="69"/>
      <c r="SJQ174" s="70"/>
      <c r="SJR174" s="67"/>
      <c r="SJS174" s="68"/>
      <c r="SJT174" s="69"/>
      <c r="SJU174" s="70"/>
      <c r="SJV174" s="67"/>
      <c r="SJW174" s="68"/>
      <c r="SJX174" s="69"/>
      <c r="SJY174" s="70"/>
      <c r="SJZ174" s="67"/>
      <c r="SKA174" s="68"/>
      <c r="SKB174" s="69"/>
      <c r="SKC174" s="70"/>
      <c r="SKD174" s="67"/>
      <c r="SKE174" s="68"/>
      <c r="SKF174" s="69"/>
      <c r="SKG174" s="70"/>
      <c r="SKH174" s="67"/>
      <c r="SKI174" s="68"/>
      <c r="SKJ174" s="69"/>
      <c r="SKK174" s="70"/>
      <c r="SKL174" s="67"/>
      <c r="SKM174" s="68"/>
      <c r="SKN174" s="69"/>
      <c r="SKO174" s="70"/>
      <c r="SKP174" s="67"/>
      <c r="SKQ174" s="68"/>
      <c r="SKR174" s="69"/>
      <c r="SKS174" s="70"/>
      <c r="SKT174" s="67"/>
      <c r="SKU174" s="68"/>
      <c r="SKV174" s="69"/>
      <c r="SKW174" s="70"/>
      <c r="SKX174" s="67"/>
      <c r="SKY174" s="68"/>
      <c r="SKZ174" s="69"/>
      <c r="SLA174" s="70"/>
      <c r="SLB174" s="67"/>
      <c r="SLC174" s="68"/>
      <c r="SLD174" s="69"/>
      <c r="SLE174" s="70"/>
      <c r="SLF174" s="67"/>
      <c r="SLG174" s="68"/>
      <c r="SLH174" s="69"/>
      <c r="SLI174" s="70"/>
      <c r="SLJ174" s="67"/>
      <c r="SLK174" s="68"/>
      <c r="SLL174" s="69"/>
      <c r="SLM174" s="70"/>
      <c r="SLN174" s="67"/>
      <c r="SLO174" s="68"/>
      <c r="SLP174" s="69"/>
      <c r="SLQ174" s="70"/>
      <c r="SLR174" s="67"/>
      <c r="SLS174" s="68"/>
      <c r="SLT174" s="69"/>
      <c r="SLU174" s="70"/>
      <c r="SLV174" s="67"/>
      <c r="SLW174" s="68"/>
      <c r="SLX174" s="69"/>
      <c r="SLY174" s="70"/>
      <c r="SLZ174" s="67"/>
      <c r="SMA174" s="68"/>
      <c r="SMB174" s="69"/>
      <c r="SMC174" s="70"/>
      <c r="SMD174" s="67"/>
      <c r="SME174" s="68"/>
      <c r="SMF174" s="69"/>
      <c r="SMG174" s="70"/>
      <c r="SMH174" s="67"/>
      <c r="SMI174" s="68"/>
      <c r="SMJ174" s="69"/>
      <c r="SMK174" s="70"/>
      <c r="SML174" s="67"/>
      <c r="SMM174" s="68"/>
      <c r="SMN174" s="69"/>
      <c r="SMO174" s="70"/>
      <c r="SMP174" s="67"/>
      <c r="SMQ174" s="68"/>
      <c r="SMR174" s="69"/>
      <c r="SMS174" s="70"/>
      <c r="SMT174" s="67"/>
      <c r="SMU174" s="68"/>
      <c r="SMV174" s="69"/>
      <c r="SMW174" s="70"/>
      <c r="SMX174" s="67"/>
      <c r="SMY174" s="68"/>
      <c r="SMZ174" s="69"/>
      <c r="SNA174" s="70"/>
      <c r="SNB174" s="67"/>
      <c r="SNC174" s="68"/>
      <c r="SND174" s="69"/>
      <c r="SNE174" s="70"/>
      <c r="SNF174" s="67"/>
      <c r="SNG174" s="68"/>
      <c r="SNH174" s="69"/>
      <c r="SNI174" s="70"/>
      <c r="SNJ174" s="67"/>
      <c r="SNK174" s="68"/>
      <c r="SNL174" s="69"/>
      <c r="SNM174" s="70"/>
      <c r="SNN174" s="67"/>
      <c r="SNO174" s="68"/>
      <c r="SNP174" s="69"/>
      <c r="SNQ174" s="70"/>
      <c r="SNR174" s="67"/>
      <c r="SNS174" s="68"/>
      <c r="SNT174" s="69"/>
      <c r="SNU174" s="70"/>
      <c r="SNV174" s="67"/>
      <c r="SNW174" s="68"/>
      <c r="SNX174" s="69"/>
      <c r="SNY174" s="70"/>
      <c r="SNZ174" s="67"/>
      <c r="SOA174" s="68"/>
      <c r="SOB174" s="69"/>
      <c r="SOC174" s="70"/>
      <c r="SOD174" s="67"/>
      <c r="SOE174" s="68"/>
      <c r="SOF174" s="69"/>
      <c r="SOG174" s="70"/>
      <c r="SOH174" s="67"/>
      <c r="SOI174" s="68"/>
      <c r="SOJ174" s="69"/>
      <c r="SOK174" s="70"/>
      <c r="SOL174" s="67"/>
      <c r="SOM174" s="68"/>
      <c r="SON174" s="69"/>
      <c r="SOO174" s="70"/>
      <c r="SOP174" s="67"/>
      <c r="SOQ174" s="68"/>
      <c r="SOR174" s="69"/>
      <c r="SOS174" s="70"/>
      <c r="SOT174" s="67"/>
      <c r="SOU174" s="68"/>
      <c r="SOV174" s="69"/>
      <c r="SOW174" s="70"/>
      <c r="SOX174" s="67"/>
      <c r="SOY174" s="68"/>
      <c r="SOZ174" s="69"/>
      <c r="SPA174" s="70"/>
      <c r="SPB174" s="67"/>
      <c r="SPC174" s="68"/>
      <c r="SPD174" s="69"/>
      <c r="SPE174" s="70"/>
      <c r="SPF174" s="67"/>
      <c r="SPG174" s="68"/>
      <c r="SPH174" s="69"/>
      <c r="SPI174" s="70"/>
      <c r="SPJ174" s="67"/>
      <c r="SPK174" s="68"/>
      <c r="SPL174" s="69"/>
      <c r="SPM174" s="70"/>
      <c r="SPN174" s="67"/>
      <c r="SPO174" s="68"/>
      <c r="SPP174" s="69"/>
      <c r="SPQ174" s="70"/>
      <c r="SPR174" s="67"/>
      <c r="SPS174" s="68"/>
      <c r="SPT174" s="69"/>
      <c r="SPU174" s="70"/>
      <c r="SPV174" s="67"/>
      <c r="SPW174" s="68"/>
      <c r="SPX174" s="69"/>
      <c r="SPY174" s="70"/>
      <c r="SPZ174" s="67"/>
      <c r="SQA174" s="68"/>
      <c r="SQB174" s="69"/>
      <c r="SQC174" s="70"/>
      <c r="SQD174" s="67"/>
      <c r="SQE174" s="68"/>
      <c r="SQF174" s="69"/>
      <c r="SQG174" s="70"/>
      <c r="SQH174" s="67"/>
      <c r="SQI174" s="68"/>
      <c r="SQJ174" s="69"/>
      <c r="SQK174" s="70"/>
      <c r="SQL174" s="67"/>
      <c r="SQM174" s="68"/>
      <c r="SQN174" s="69"/>
      <c r="SQO174" s="70"/>
      <c r="SQP174" s="67"/>
      <c r="SQQ174" s="68"/>
      <c r="SQR174" s="69"/>
      <c r="SQS174" s="70"/>
      <c r="SQT174" s="67"/>
      <c r="SQU174" s="68"/>
      <c r="SQV174" s="69"/>
      <c r="SQW174" s="70"/>
      <c r="SQX174" s="67"/>
      <c r="SQY174" s="68"/>
      <c r="SQZ174" s="69"/>
      <c r="SRA174" s="70"/>
      <c r="SRB174" s="67"/>
      <c r="SRC174" s="68"/>
      <c r="SRD174" s="69"/>
      <c r="SRE174" s="70"/>
      <c r="SRF174" s="67"/>
      <c r="SRG174" s="68"/>
      <c r="SRH174" s="69"/>
      <c r="SRI174" s="70"/>
      <c r="SRJ174" s="67"/>
      <c r="SRK174" s="68"/>
      <c r="SRL174" s="69"/>
      <c r="SRM174" s="70"/>
      <c r="SRN174" s="67"/>
      <c r="SRO174" s="68"/>
      <c r="SRP174" s="69"/>
      <c r="SRQ174" s="70"/>
      <c r="SRR174" s="67"/>
      <c r="SRS174" s="68"/>
      <c r="SRT174" s="69"/>
      <c r="SRU174" s="70"/>
      <c r="SRV174" s="67"/>
      <c r="SRW174" s="68"/>
      <c r="SRX174" s="69"/>
      <c r="SRY174" s="70"/>
      <c r="SRZ174" s="67"/>
      <c r="SSA174" s="68"/>
      <c r="SSB174" s="69"/>
      <c r="SSC174" s="70"/>
      <c r="SSD174" s="67"/>
      <c r="SSE174" s="68"/>
      <c r="SSF174" s="69"/>
      <c r="SSG174" s="70"/>
      <c r="SSH174" s="67"/>
      <c r="SSI174" s="68"/>
      <c r="SSJ174" s="69"/>
      <c r="SSK174" s="70"/>
      <c r="SSL174" s="67"/>
      <c r="SSM174" s="68"/>
      <c r="SSN174" s="69"/>
      <c r="SSO174" s="70"/>
      <c r="SSP174" s="67"/>
      <c r="SSQ174" s="68"/>
      <c r="SSR174" s="69"/>
      <c r="SSS174" s="70"/>
      <c r="SST174" s="67"/>
      <c r="SSU174" s="68"/>
      <c r="SSV174" s="69"/>
      <c r="SSW174" s="70"/>
      <c r="SSX174" s="67"/>
      <c r="SSY174" s="68"/>
      <c r="SSZ174" s="69"/>
      <c r="STA174" s="70"/>
      <c r="STB174" s="67"/>
      <c r="STC174" s="68"/>
      <c r="STD174" s="69"/>
      <c r="STE174" s="70"/>
      <c r="STF174" s="67"/>
      <c r="STG174" s="68"/>
      <c r="STH174" s="69"/>
      <c r="STI174" s="70"/>
      <c r="STJ174" s="67"/>
      <c r="STK174" s="68"/>
      <c r="STL174" s="69"/>
      <c r="STM174" s="70"/>
      <c r="STN174" s="67"/>
      <c r="STO174" s="68"/>
      <c r="STP174" s="69"/>
      <c r="STQ174" s="70"/>
      <c r="STR174" s="67"/>
      <c r="STS174" s="68"/>
      <c r="STT174" s="69"/>
      <c r="STU174" s="70"/>
      <c r="STV174" s="67"/>
      <c r="STW174" s="68"/>
      <c r="STX174" s="69"/>
      <c r="STY174" s="70"/>
      <c r="STZ174" s="67"/>
      <c r="SUA174" s="68"/>
      <c r="SUB174" s="69"/>
      <c r="SUC174" s="70"/>
      <c r="SUD174" s="67"/>
      <c r="SUE174" s="68"/>
      <c r="SUF174" s="69"/>
      <c r="SUG174" s="70"/>
      <c r="SUH174" s="67"/>
      <c r="SUI174" s="68"/>
      <c r="SUJ174" s="69"/>
      <c r="SUK174" s="70"/>
      <c r="SUL174" s="67"/>
      <c r="SUM174" s="68"/>
      <c r="SUN174" s="69"/>
      <c r="SUO174" s="70"/>
      <c r="SUP174" s="67"/>
      <c r="SUQ174" s="68"/>
      <c r="SUR174" s="69"/>
      <c r="SUS174" s="70"/>
      <c r="SUT174" s="67"/>
      <c r="SUU174" s="68"/>
      <c r="SUV174" s="69"/>
      <c r="SUW174" s="70"/>
      <c r="SUX174" s="67"/>
      <c r="SUY174" s="68"/>
      <c r="SUZ174" s="69"/>
      <c r="SVA174" s="70"/>
      <c r="SVB174" s="67"/>
      <c r="SVC174" s="68"/>
      <c r="SVD174" s="69"/>
      <c r="SVE174" s="70"/>
      <c r="SVF174" s="67"/>
      <c r="SVG174" s="68"/>
      <c r="SVH174" s="69"/>
      <c r="SVI174" s="70"/>
      <c r="SVJ174" s="67"/>
      <c r="SVK174" s="68"/>
      <c r="SVL174" s="69"/>
      <c r="SVM174" s="70"/>
      <c r="SVN174" s="67"/>
      <c r="SVO174" s="68"/>
      <c r="SVP174" s="69"/>
      <c r="SVQ174" s="70"/>
      <c r="SVR174" s="67"/>
      <c r="SVS174" s="68"/>
      <c r="SVT174" s="69"/>
      <c r="SVU174" s="70"/>
      <c r="SVV174" s="67"/>
      <c r="SVW174" s="68"/>
      <c r="SVX174" s="69"/>
      <c r="SVY174" s="70"/>
      <c r="SVZ174" s="67"/>
      <c r="SWA174" s="68"/>
      <c r="SWB174" s="69"/>
      <c r="SWC174" s="70"/>
      <c r="SWD174" s="67"/>
      <c r="SWE174" s="68"/>
      <c r="SWF174" s="69"/>
      <c r="SWG174" s="70"/>
      <c r="SWH174" s="67"/>
      <c r="SWI174" s="68"/>
      <c r="SWJ174" s="69"/>
      <c r="SWK174" s="70"/>
      <c r="SWL174" s="67"/>
      <c r="SWM174" s="68"/>
      <c r="SWN174" s="69"/>
      <c r="SWO174" s="70"/>
      <c r="SWP174" s="67"/>
      <c r="SWQ174" s="68"/>
      <c r="SWR174" s="69"/>
      <c r="SWS174" s="70"/>
      <c r="SWT174" s="67"/>
      <c r="SWU174" s="68"/>
      <c r="SWV174" s="69"/>
      <c r="SWW174" s="70"/>
      <c r="SWX174" s="67"/>
      <c r="SWY174" s="68"/>
      <c r="SWZ174" s="69"/>
      <c r="SXA174" s="70"/>
      <c r="SXB174" s="67"/>
      <c r="SXC174" s="68"/>
      <c r="SXD174" s="69"/>
      <c r="SXE174" s="70"/>
      <c r="SXF174" s="67"/>
      <c r="SXG174" s="68"/>
      <c r="SXH174" s="69"/>
      <c r="SXI174" s="70"/>
      <c r="SXJ174" s="67"/>
      <c r="SXK174" s="68"/>
      <c r="SXL174" s="69"/>
      <c r="SXM174" s="70"/>
      <c r="SXN174" s="67"/>
      <c r="SXO174" s="68"/>
      <c r="SXP174" s="69"/>
      <c r="SXQ174" s="70"/>
      <c r="SXR174" s="67"/>
      <c r="SXS174" s="68"/>
      <c r="SXT174" s="69"/>
      <c r="SXU174" s="70"/>
      <c r="SXV174" s="67"/>
      <c r="SXW174" s="68"/>
      <c r="SXX174" s="69"/>
      <c r="SXY174" s="70"/>
      <c r="SXZ174" s="67"/>
      <c r="SYA174" s="68"/>
      <c r="SYB174" s="69"/>
      <c r="SYC174" s="70"/>
      <c r="SYD174" s="67"/>
      <c r="SYE174" s="68"/>
      <c r="SYF174" s="69"/>
      <c r="SYG174" s="70"/>
      <c r="SYH174" s="67"/>
      <c r="SYI174" s="68"/>
      <c r="SYJ174" s="69"/>
      <c r="SYK174" s="70"/>
      <c r="SYL174" s="67"/>
      <c r="SYM174" s="68"/>
      <c r="SYN174" s="69"/>
      <c r="SYO174" s="70"/>
      <c r="SYP174" s="67"/>
      <c r="SYQ174" s="68"/>
      <c r="SYR174" s="69"/>
      <c r="SYS174" s="70"/>
      <c r="SYT174" s="67"/>
      <c r="SYU174" s="68"/>
      <c r="SYV174" s="69"/>
      <c r="SYW174" s="70"/>
      <c r="SYX174" s="67"/>
      <c r="SYY174" s="68"/>
      <c r="SYZ174" s="69"/>
      <c r="SZA174" s="70"/>
      <c r="SZB174" s="67"/>
      <c r="SZC174" s="68"/>
      <c r="SZD174" s="69"/>
      <c r="SZE174" s="70"/>
      <c r="SZF174" s="67"/>
      <c r="SZG174" s="68"/>
      <c r="SZH174" s="69"/>
      <c r="SZI174" s="70"/>
      <c r="SZJ174" s="67"/>
      <c r="SZK174" s="68"/>
      <c r="SZL174" s="69"/>
      <c r="SZM174" s="70"/>
      <c r="SZN174" s="67"/>
      <c r="SZO174" s="68"/>
      <c r="SZP174" s="69"/>
      <c r="SZQ174" s="70"/>
      <c r="SZR174" s="67"/>
      <c r="SZS174" s="68"/>
      <c r="SZT174" s="69"/>
      <c r="SZU174" s="70"/>
      <c r="SZV174" s="67"/>
      <c r="SZW174" s="68"/>
      <c r="SZX174" s="69"/>
      <c r="SZY174" s="70"/>
      <c r="SZZ174" s="67"/>
      <c r="TAA174" s="68"/>
      <c r="TAB174" s="69"/>
      <c r="TAC174" s="70"/>
      <c r="TAD174" s="67"/>
      <c r="TAE174" s="68"/>
      <c r="TAF174" s="69"/>
      <c r="TAG174" s="70"/>
      <c r="TAH174" s="67"/>
      <c r="TAI174" s="68"/>
      <c r="TAJ174" s="69"/>
      <c r="TAK174" s="70"/>
      <c r="TAL174" s="67"/>
      <c r="TAM174" s="68"/>
      <c r="TAN174" s="69"/>
      <c r="TAO174" s="70"/>
      <c r="TAP174" s="67"/>
      <c r="TAQ174" s="68"/>
      <c r="TAR174" s="69"/>
      <c r="TAS174" s="70"/>
      <c r="TAT174" s="67"/>
      <c r="TAU174" s="68"/>
      <c r="TAV174" s="69"/>
      <c r="TAW174" s="70"/>
      <c r="TAX174" s="67"/>
      <c r="TAY174" s="68"/>
      <c r="TAZ174" s="69"/>
      <c r="TBA174" s="70"/>
      <c r="TBB174" s="67"/>
      <c r="TBC174" s="68"/>
      <c r="TBD174" s="69"/>
      <c r="TBE174" s="70"/>
      <c r="TBF174" s="67"/>
      <c r="TBG174" s="68"/>
      <c r="TBH174" s="69"/>
      <c r="TBI174" s="70"/>
      <c r="TBJ174" s="67"/>
      <c r="TBK174" s="68"/>
      <c r="TBL174" s="69"/>
      <c r="TBM174" s="70"/>
      <c r="TBN174" s="67"/>
      <c r="TBO174" s="68"/>
      <c r="TBP174" s="69"/>
      <c r="TBQ174" s="70"/>
      <c r="TBR174" s="67"/>
      <c r="TBS174" s="68"/>
      <c r="TBT174" s="69"/>
      <c r="TBU174" s="70"/>
      <c r="TBV174" s="67"/>
      <c r="TBW174" s="68"/>
      <c r="TBX174" s="69"/>
      <c r="TBY174" s="70"/>
      <c r="TBZ174" s="67"/>
      <c r="TCA174" s="68"/>
      <c r="TCB174" s="69"/>
      <c r="TCC174" s="70"/>
      <c r="TCD174" s="67"/>
      <c r="TCE174" s="68"/>
      <c r="TCF174" s="69"/>
      <c r="TCG174" s="70"/>
      <c r="TCH174" s="67"/>
      <c r="TCI174" s="68"/>
      <c r="TCJ174" s="69"/>
      <c r="TCK174" s="70"/>
      <c r="TCL174" s="67"/>
      <c r="TCM174" s="68"/>
      <c r="TCN174" s="69"/>
      <c r="TCO174" s="70"/>
      <c r="TCP174" s="67"/>
      <c r="TCQ174" s="68"/>
      <c r="TCR174" s="69"/>
      <c r="TCS174" s="70"/>
      <c r="TCT174" s="67"/>
      <c r="TCU174" s="68"/>
      <c r="TCV174" s="69"/>
      <c r="TCW174" s="70"/>
      <c r="TCX174" s="67"/>
      <c r="TCY174" s="68"/>
      <c r="TCZ174" s="69"/>
      <c r="TDA174" s="70"/>
      <c r="TDB174" s="67"/>
      <c r="TDC174" s="68"/>
      <c r="TDD174" s="69"/>
      <c r="TDE174" s="70"/>
      <c r="TDF174" s="67"/>
      <c r="TDG174" s="68"/>
      <c r="TDH174" s="69"/>
      <c r="TDI174" s="70"/>
      <c r="TDJ174" s="67"/>
      <c r="TDK174" s="68"/>
      <c r="TDL174" s="69"/>
      <c r="TDM174" s="70"/>
      <c r="TDN174" s="67"/>
      <c r="TDO174" s="68"/>
      <c r="TDP174" s="69"/>
      <c r="TDQ174" s="70"/>
      <c r="TDR174" s="67"/>
      <c r="TDS174" s="68"/>
      <c r="TDT174" s="69"/>
      <c r="TDU174" s="70"/>
      <c r="TDV174" s="67"/>
      <c r="TDW174" s="68"/>
      <c r="TDX174" s="69"/>
      <c r="TDY174" s="70"/>
      <c r="TDZ174" s="67"/>
      <c r="TEA174" s="68"/>
      <c r="TEB174" s="69"/>
      <c r="TEC174" s="70"/>
      <c r="TED174" s="67"/>
      <c r="TEE174" s="68"/>
      <c r="TEF174" s="69"/>
      <c r="TEG174" s="70"/>
      <c r="TEH174" s="67"/>
      <c r="TEI174" s="68"/>
      <c r="TEJ174" s="69"/>
      <c r="TEK174" s="70"/>
      <c r="TEL174" s="67"/>
      <c r="TEM174" s="68"/>
      <c r="TEN174" s="69"/>
      <c r="TEO174" s="70"/>
      <c r="TEP174" s="67"/>
      <c r="TEQ174" s="68"/>
      <c r="TER174" s="69"/>
      <c r="TES174" s="70"/>
      <c r="TET174" s="67"/>
      <c r="TEU174" s="68"/>
      <c r="TEV174" s="69"/>
      <c r="TEW174" s="70"/>
      <c r="TEX174" s="67"/>
      <c r="TEY174" s="68"/>
      <c r="TEZ174" s="69"/>
      <c r="TFA174" s="70"/>
      <c r="TFB174" s="67"/>
      <c r="TFC174" s="68"/>
      <c r="TFD174" s="69"/>
      <c r="TFE174" s="70"/>
      <c r="TFF174" s="67"/>
      <c r="TFG174" s="68"/>
      <c r="TFH174" s="69"/>
      <c r="TFI174" s="70"/>
      <c r="TFJ174" s="67"/>
      <c r="TFK174" s="68"/>
      <c r="TFL174" s="69"/>
      <c r="TFM174" s="70"/>
      <c r="TFN174" s="67"/>
      <c r="TFO174" s="68"/>
      <c r="TFP174" s="69"/>
      <c r="TFQ174" s="70"/>
      <c r="TFR174" s="67"/>
      <c r="TFS174" s="68"/>
      <c r="TFT174" s="69"/>
      <c r="TFU174" s="70"/>
      <c r="TFV174" s="67"/>
      <c r="TFW174" s="68"/>
      <c r="TFX174" s="69"/>
      <c r="TFY174" s="70"/>
      <c r="TFZ174" s="67"/>
      <c r="TGA174" s="68"/>
      <c r="TGB174" s="69"/>
      <c r="TGC174" s="70"/>
      <c r="TGD174" s="67"/>
      <c r="TGE174" s="68"/>
      <c r="TGF174" s="69"/>
      <c r="TGG174" s="70"/>
      <c r="TGH174" s="67"/>
      <c r="TGI174" s="68"/>
      <c r="TGJ174" s="69"/>
      <c r="TGK174" s="70"/>
      <c r="TGL174" s="67"/>
      <c r="TGM174" s="68"/>
      <c r="TGN174" s="69"/>
      <c r="TGO174" s="70"/>
      <c r="TGP174" s="67"/>
      <c r="TGQ174" s="68"/>
      <c r="TGR174" s="69"/>
      <c r="TGS174" s="70"/>
      <c r="TGT174" s="67"/>
      <c r="TGU174" s="68"/>
      <c r="TGV174" s="69"/>
      <c r="TGW174" s="70"/>
      <c r="TGX174" s="67"/>
      <c r="TGY174" s="68"/>
      <c r="TGZ174" s="69"/>
      <c r="THA174" s="70"/>
      <c r="THB174" s="67"/>
      <c r="THC174" s="68"/>
      <c r="THD174" s="69"/>
      <c r="THE174" s="70"/>
      <c r="THF174" s="67"/>
      <c r="THG174" s="68"/>
      <c r="THH174" s="69"/>
      <c r="THI174" s="70"/>
      <c r="THJ174" s="67"/>
      <c r="THK174" s="68"/>
      <c r="THL174" s="69"/>
      <c r="THM174" s="70"/>
      <c r="THN174" s="67"/>
      <c r="THO174" s="68"/>
      <c r="THP174" s="69"/>
      <c r="THQ174" s="70"/>
      <c r="THR174" s="67"/>
      <c r="THS174" s="68"/>
      <c r="THT174" s="69"/>
      <c r="THU174" s="70"/>
      <c r="THV174" s="67"/>
      <c r="THW174" s="68"/>
      <c r="THX174" s="69"/>
      <c r="THY174" s="70"/>
      <c r="THZ174" s="67"/>
      <c r="TIA174" s="68"/>
      <c r="TIB174" s="69"/>
      <c r="TIC174" s="70"/>
      <c r="TID174" s="67"/>
      <c r="TIE174" s="68"/>
      <c r="TIF174" s="69"/>
      <c r="TIG174" s="70"/>
      <c r="TIH174" s="67"/>
      <c r="TII174" s="68"/>
      <c r="TIJ174" s="69"/>
      <c r="TIK174" s="70"/>
      <c r="TIL174" s="67"/>
      <c r="TIM174" s="68"/>
      <c r="TIN174" s="69"/>
      <c r="TIO174" s="70"/>
      <c r="TIP174" s="67"/>
      <c r="TIQ174" s="68"/>
      <c r="TIR174" s="69"/>
      <c r="TIS174" s="70"/>
      <c r="TIT174" s="67"/>
      <c r="TIU174" s="68"/>
      <c r="TIV174" s="69"/>
      <c r="TIW174" s="70"/>
      <c r="TIX174" s="67"/>
      <c r="TIY174" s="68"/>
      <c r="TIZ174" s="69"/>
      <c r="TJA174" s="70"/>
      <c r="TJB174" s="67"/>
      <c r="TJC174" s="68"/>
      <c r="TJD174" s="69"/>
      <c r="TJE174" s="70"/>
      <c r="TJF174" s="67"/>
      <c r="TJG174" s="68"/>
      <c r="TJH174" s="69"/>
      <c r="TJI174" s="70"/>
      <c r="TJJ174" s="67"/>
      <c r="TJK174" s="68"/>
      <c r="TJL174" s="69"/>
      <c r="TJM174" s="70"/>
      <c r="TJN174" s="67"/>
      <c r="TJO174" s="68"/>
      <c r="TJP174" s="69"/>
      <c r="TJQ174" s="70"/>
      <c r="TJR174" s="67"/>
      <c r="TJS174" s="68"/>
      <c r="TJT174" s="69"/>
      <c r="TJU174" s="70"/>
      <c r="TJV174" s="67"/>
      <c r="TJW174" s="68"/>
      <c r="TJX174" s="69"/>
      <c r="TJY174" s="70"/>
      <c r="TJZ174" s="67"/>
      <c r="TKA174" s="68"/>
      <c r="TKB174" s="69"/>
      <c r="TKC174" s="70"/>
      <c r="TKD174" s="67"/>
      <c r="TKE174" s="68"/>
      <c r="TKF174" s="69"/>
      <c r="TKG174" s="70"/>
      <c r="TKH174" s="67"/>
      <c r="TKI174" s="68"/>
      <c r="TKJ174" s="69"/>
      <c r="TKK174" s="70"/>
      <c r="TKL174" s="67"/>
      <c r="TKM174" s="68"/>
      <c r="TKN174" s="69"/>
      <c r="TKO174" s="70"/>
      <c r="TKP174" s="67"/>
      <c r="TKQ174" s="68"/>
      <c r="TKR174" s="69"/>
      <c r="TKS174" s="70"/>
      <c r="TKT174" s="67"/>
      <c r="TKU174" s="68"/>
      <c r="TKV174" s="69"/>
      <c r="TKW174" s="70"/>
      <c r="TKX174" s="67"/>
      <c r="TKY174" s="68"/>
      <c r="TKZ174" s="69"/>
      <c r="TLA174" s="70"/>
      <c r="TLB174" s="67"/>
      <c r="TLC174" s="68"/>
      <c r="TLD174" s="69"/>
      <c r="TLE174" s="70"/>
      <c r="TLF174" s="67"/>
      <c r="TLG174" s="68"/>
      <c r="TLH174" s="69"/>
      <c r="TLI174" s="70"/>
      <c r="TLJ174" s="67"/>
      <c r="TLK174" s="68"/>
      <c r="TLL174" s="69"/>
      <c r="TLM174" s="70"/>
      <c r="TLN174" s="67"/>
      <c r="TLO174" s="68"/>
      <c r="TLP174" s="69"/>
      <c r="TLQ174" s="70"/>
      <c r="TLR174" s="67"/>
      <c r="TLS174" s="68"/>
      <c r="TLT174" s="69"/>
      <c r="TLU174" s="70"/>
      <c r="TLV174" s="67"/>
      <c r="TLW174" s="68"/>
      <c r="TLX174" s="69"/>
      <c r="TLY174" s="70"/>
      <c r="TLZ174" s="67"/>
      <c r="TMA174" s="68"/>
      <c r="TMB174" s="69"/>
      <c r="TMC174" s="70"/>
      <c r="TMD174" s="67"/>
      <c r="TME174" s="68"/>
      <c r="TMF174" s="69"/>
      <c r="TMG174" s="70"/>
      <c r="TMH174" s="67"/>
      <c r="TMI174" s="68"/>
      <c r="TMJ174" s="69"/>
      <c r="TMK174" s="70"/>
      <c r="TML174" s="67"/>
      <c r="TMM174" s="68"/>
      <c r="TMN174" s="69"/>
      <c r="TMO174" s="70"/>
      <c r="TMP174" s="67"/>
      <c r="TMQ174" s="68"/>
      <c r="TMR174" s="69"/>
      <c r="TMS174" s="70"/>
      <c r="TMT174" s="67"/>
      <c r="TMU174" s="68"/>
      <c r="TMV174" s="69"/>
      <c r="TMW174" s="70"/>
      <c r="TMX174" s="67"/>
      <c r="TMY174" s="68"/>
      <c r="TMZ174" s="69"/>
      <c r="TNA174" s="70"/>
      <c r="TNB174" s="67"/>
      <c r="TNC174" s="68"/>
      <c r="TND174" s="69"/>
      <c r="TNE174" s="70"/>
      <c r="TNF174" s="67"/>
      <c r="TNG174" s="68"/>
      <c r="TNH174" s="69"/>
      <c r="TNI174" s="70"/>
      <c r="TNJ174" s="67"/>
      <c r="TNK174" s="68"/>
      <c r="TNL174" s="69"/>
      <c r="TNM174" s="70"/>
      <c r="TNN174" s="67"/>
      <c r="TNO174" s="68"/>
      <c r="TNP174" s="69"/>
      <c r="TNQ174" s="70"/>
      <c r="TNR174" s="67"/>
      <c r="TNS174" s="68"/>
      <c r="TNT174" s="69"/>
      <c r="TNU174" s="70"/>
      <c r="TNV174" s="67"/>
      <c r="TNW174" s="68"/>
      <c r="TNX174" s="69"/>
      <c r="TNY174" s="70"/>
      <c r="TNZ174" s="67"/>
      <c r="TOA174" s="68"/>
      <c r="TOB174" s="69"/>
      <c r="TOC174" s="70"/>
      <c r="TOD174" s="67"/>
      <c r="TOE174" s="68"/>
      <c r="TOF174" s="69"/>
      <c r="TOG174" s="70"/>
      <c r="TOH174" s="67"/>
      <c r="TOI174" s="68"/>
      <c r="TOJ174" s="69"/>
      <c r="TOK174" s="70"/>
      <c r="TOL174" s="67"/>
      <c r="TOM174" s="68"/>
      <c r="TON174" s="69"/>
      <c r="TOO174" s="70"/>
      <c r="TOP174" s="67"/>
      <c r="TOQ174" s="68"/>
      <c r="TOR174" s="69"/>
      <c r="TOS174" s="70"/>
      <c r="TOT174" s="67"/>
      <c r="TOU174" s="68"/>
      <c r="TOV174" s="69"/>
      <c r="TOW174" s="70"/>
      <c r="TOX174" s="67"/>
      <c r="TOY174" s="68"/>
      <c r="TOZ174" s="69"/>
      <c r="TPA174" s="70"/>
      <c r="TPB174" s="67"/>
      <c r="TPC174" s="68"/>
      <c r="TPD174" s="69"/>
      <c r="TPE174" s="70"/>
      <c r="TPF174" s="67"/>
      <c r="TPG174" s="68"/>
      <c r="TPH174" s="69"/>
      <c r="TPI174" s="70"/>
      <c r="TPJ174" s="67"/>
      <c r="TPK174" s="68"/>
      <c r="TPL174" s="69"/>
      <c r="TPM174" s="70"/>
      <c r="TPN174" s="67"/>
      <c r="TPO174" s="68"/>
      <c r="TPP174" s="69"/>
      <c r="TPQ174" s="70"/>
      <c r="TPR174" s="67"/>
      <c r="TPS174" s="68"/>
      <c r="TPT174" s="69"/>
      <c r="TPU174" s="70"/>
      <c r="TPV174" s="67"/>
      <c r="TPW174" s="68"/>
      <c r="TPX174" s="69"/>
      <c r="TPY174" s="70"/>
      <c r="TPZ174" s="67"/>
      <c r="TQA174" s="68"/>
      <c r="TQB174" s="69"/>
      <c r="TQC174" s="70"/>
      <c r="TQD174" s="67"/>
      <c r="TQE174" s="68"/>
      <c r="TQF174" s="69"/>
      <c r="TQG174" s="70"/>
      <c r="TQH174" s="67"/>
      <c r="TQI174" s="68"/>
      <c r="TQJ174" s="69"/>
      <c r="TQK174" s="70"/>
      <c r="TQL174" s="67"/>
      <c r="TQM174" s="68"/>
      <c r="TQN174" s="69"/>
      <c r="TQO174" s="70"/>
      <c r="TQP174" s="67"/>
      <c r="TQQ174" s="68"/>
      <c r="TQR174" s="69"/>
      <c r="TQS174" s="70"/>
      <c r="TQT174" s="67"/>
      <c r="TQU174" s="68"/>
      <c r="TQV174" s="69"/>
      <c r="TQW174" s="70"/>
      <c r="TQX174" s="67"/>
      <c r="TQY174" s="68"/>
      <c r="TQZ174" s="69"/>
      <c r="TRA174" s="70"/>
      <c r="TRB174" s="67"/>
      <c r="TRC174" s="68"/>
      <c r="TRD174" s="69"/>
      <c r="TRE174" s="70"/>
      <c r="TRF174" s="67"/>
      <c r="TRG174" s="68"/>
      <c r="TRH174" s="69"/>
      <c r="TRI174" s="70"/>
      <c r="TRJ174" s="67"/>
      <c r="TRK174" s="68"/>
      <c r="TRL174" s="69"/>
      <c r="TRM174" s="70"/>
      <c r="TRN174" s="67"/>
      <c r="TRO174" s="68"/>
      <c r="TRP174" s="69"/>
      <c r="TRQ174" s="70"/>
      <c r="TRR174" s="67"/>
      <c r="TRS174" s="68"/>
      <c r="TRT174" s="69"/>
      <c r="TRU174" s="70"/>
      <c r="TRV174" s="67"/>
      <c r="TRW174" s="68"/>
      <c r="TRX174" s="69"/>
      <c r="TRY174" s="70"/>
      <c r="TRZ174" s="67"/>
      <c r="TSA174" s="68"/>
      <c r="TSB174" s="69"/>
      <c r="TSC174" s="70"/>
      <c r="TSD174" s="67"/>
      <c r="TSE174" s="68"/>
      <c r="TSF174" s="69"/>
      <c r="TSG174" s="70"/>
      <c r="TSH174" s="67"/>
      <c r="TSI174" s="68"/>
      <c r="TSJ174" s="69"/>
      <c r="TSK174" s="70"/>
      <c r="TSL174" s="67"/>
      <c r="TSM174" s="68"/>
      <c r="TSN174" s="69"/>
      <c r="TSO174" s="70"/>
      <c r="TSP174" s="67"/>
      <c r="TSQ174" s="68"/>
      <c r="TSR174" s="69"/>
      <c r="TSS174" s="70"/>
      <c r="TST174" s="67"/>
      <c r="TSU174" s="68"/>
      <c r="TSV174" s="69"/>
      <c r="TSW174" s="70"/>
      <c r="TSX174" s="67"/>
      <c r="TSY174" s="68"/>
      <c r="TSZ174" s="69"/>
      <c r="TTA174" s="70"/>
      <c r="TTB174" s="67"/>
      <c r="TTC174" s="68"/>
      <c r="TTD174" s="69"/>
      <c r="TTE174" s="70"/>
      <c r="TTF174" s="67"/>
      <c r="TTG174" s="68"/>
      <c r="TTH174" s="69"/>
      <c r="TTI174" s="70"/>
      <c r="TTJ174" s="67"/>
      <c r="TTK174" s="68"/>
      <c r="TTL174" s="69"/>
      <c r="TTM174" s="70"/>
      <c r="TTN174" s="67"/>
      <c r="TTO174" s="68"/>
      <c r="TTP174" s="69"/>
      <c r="TTQ174" s="70"/>
      <c r="TTR174" s="67"/>
      <c r="TTS174" s="68"/>
      <c r="TTT174" s="69"/>
      <c r="TTU174" s="70"/>
      <c r="TTV174" s="67"/>
      <c r="TTW174" s="68"/>
      <c r="TTX174" s="69"/>
      <c r="TTY174" s="70"/>
      <c r="TTZ174" s="67"/>
      <c r="TUA174" s="68"/>
      <c r="TUB174" s="69"/>
      <c r="TUC174" s="70"/>
      <c r="TUD174" s="67"/>
      <c r="TUE174" s="68"/>
      <c r="TUF174" s="69"/>
      <c r="TUG174" s="70"/>
      <c r="TUH174" s="67"/>
      <c r="TUI174" s="68"/>
      <c r="TUJ174" s="69"/>
      <c r="TUK174" s="70"/>
      <c r="TUL174" s="67"/>
      <c r="TUM174" s="68"/>
      <c r="TUN174" s="69"/>
      <c r="TUO174" s="70"/>
      <c r="TUP174" s="67"/>
      <c r="TUQ174" s="68"/>
      <c r="TUR174" s="69"/>
      <c r="TUS174" s="70"/>
      <c r="TUT174" s="67"/>
      <c r="TUU174" s="68"/>
      <c r="TUV174" s="69"/>
      <c r="TUW174" s="70"/>
      <c r="TUX174" s="67"/>
      <c r="TUY174" s="68"/>
      <c r="TUZ174" s="69"/>
      <c r="TVA174" s="70"/>
      <c r="TVB174" s="67"/>
      <c r="TVC174" s="68"/>
      <c r="TVD174" s="69"/>
      <c r="TVE174" s="70"/>
      <c r="TVF174" s="67"/>
      <c r="TVG174" s="68"/>
      <c r="TVH174" s="69"/>
      <c r="TVI174" s="70"/>
      <c r="TVJ174" s="67"/>
      <c r="TVK174" s="68"/>
      <c r="TVL174" s="69"/>
      <c r="TVM174" s="70"/>
      <c r="TVN174" s="67"/>
      <c r="TVO174" s="68"/>
      <c r="TVP174" s="69"/>
      <c r="TVQ174" s="70"/>
      <c r="TVR174" s="67"/>
      <c r="TVS174" s="68"/>
      <c r="TVT174" s="69"/>
      <c r="TVU174" s="70"/>
      <c r="TVV174" s="67"/>
      <c r="TVW174" s="68"/>
      <c r="TVX174" s="69"/>
      <c r="TVY174" s="70"/>
      <c r="TVZ174" s="67"/>
      <c r="TWA174" s="68"/>
      <c r="TWB174" s="69"/>
      <c r="TWC174" s="70"/>
      <c r="TWD174" s="67"/>
      <c r="TWE174" s="68"/>
      <c r="TWF174" s="69"/>
      <c r="TWG174" s="70"/>
      <c r="TWH174" s="67"/>
      <c r="TWI174" s="68"/>
      <c r="TWJ174" s="69"/>
      <c r="TWK174" s="70"/>
      <c r="TWL174" s="67"/>
      <c r="TWM174" s="68"/>
      <c r="TWN174" s="69"/>
      <c r="TWO174" s="70"/>
      <c r="TWP174" s="67"/>
      <c r="TWQ174" s="68"/>
      <c r="TWR174" s="69"/>
      <c r="TWS174" s="70"/>
      <c r="TWT174" s="67"/>
      <c r="TWU174" s="68"/>
      <c r="TWV174" s="69"/>
      <c r="TWW174" s="70"/>
      <c r="TWX174" s="67"/>
      <c r="TWY174" s="68"/>
      <c r="TWZ174" s="69"/>
      <c r="TXA174" s="70"/>
      <c r="TXB174" s="67"/>
      <c r="TXC174" s="68"/>
      <c r="TXD174" s="69"/>
      <c r="TXE174" s="70"/>
      <c r="TXF174" s="67"/>
      <c r="TXG174" s="68"/>
      <c r="TXH174" s="69"/>
      <c r="TXI174" s="70"/>
      <c r="TXJ174" s="67"/>
      <c r="TXK174" s="68"/>
      <c r="TXL174" s="69"/>
      <c r="TXM174" s="70"/>
      <c r="TXN174" s="67"/>
      <c r="TXO174" s="68"/>
      <c r="TXP174" s="69"/>
      <c r="TXQ174" s="70"/>
      <c r="TXR174" s="67"/>
      <c r="TXS174" s="68"/>
      <c r="TXT174" s="69"/>
      <c r="TXU174" s="70"/>
      <c r="TXV174" s="67"/>
      <c r="TXW174" s="68"/>
      <c r="TXX174" s="69"/>
      <c r="TXY174" s="70"/>
      <c r="TXZ174" s="67"/>
      <c r="TYA174" s="68"/>
      <c r="TYB174" s="69"/>
      <c r="TYC174" s="70"/>
      <c r="TYD174" s="67"/>
      <c r="TYE174" s="68"/>
      <c r="TYF174" s="69"/>
      <c r="TYG174" s="70"/>
      <c r="TYH174" s="67"/>
      <c r="TYI174" s="68"/>
      <c r="TYJ174" s="69"/>
      <c r="TYK174" s="70"/>
      <c r="TYL174" s="67"/>
      <c r="TYM174" s="68"/>
      <c r="TYN174" s="69"/>
      <c r="TYO174" s="70"/>
      <c r="TYP174" s="67"/>
      <c r="TYQ174" s="68"/>
      <c r="TYR174" s="69"/>
      <c r="TYS174" s="70"/>
      <c r="TYT174" s="67"/>
      <c r="TYU174" s="68"/>
      <c r="TYV174" s="69"/>
      <c r="TYW174" s="70"/>
      <c r="TYX174" s="67"/>
      <c r="TYY174" s="68"/>
      <c r="TYZ174" s="69"/>
      <c r="TZA174" s="70"/>
      <c r="TZB174" s="67"/>
      <c r="TZC174" s="68"/>
      <c r="TZD174" s="69"/>
      <c r="TZE174" s="70"/>
      <c r="TZF174" s="67"/>
      <c r="TZG174" s="68"/>
      <c r="TZH174" s="69"/>
      <c r="TZI174" s="70"/>
      <c r="TZJ174" s="67"/>
      <c r="TZK174" s="68"/>
      <c r="TZL174" s="69"/>
      <c r="TZM174" s="70"/>
      <c r="TZN174" s="67"/>
      <c r="TZO174" s="68"/>
      <c r="TZP174" s="69"/>
      <c r="TZQ174" s="70"/>
      <c r="TZR174" s="67"/>
      <c r="TZS174" s="68"/>
      <c r="TZT174" s="69"/>
      <c r="TZU174" s="70"/>
      <c r="TZV174" s="67"/>
      <c r="TZW174" s="68"/>
      <c r="TZX174" s="69"/>
      <c r="TZY174" s="70"/>
      <c r="TZZ174" s="67"/>
      <c r="UAA174" s="68"/>
      <c r="UAB174" s="69"/>
      <c r="UAC174" s="70"/>
      <c r="UAD174" s="67"/>
      <c r="UAE174" s="68"/>
      <c r="UAF174" s="69"/>
      <c r="UAG174" s="70"/>
      <c r="UAH174" s="67"/>
      <c r="UAI174" s="68"/>
      <c r="UAJ174" s="69"/>
      <c r="UAK174" s="70"/>
      <c r="UAL174" s="67"/>
      <c r="UAM174" s="68"/>
      <c r="UAN174" s="69"/>
      <c r="UAO174" s="70"/>
      <c r="UAP174" s="67"/>
      <c r="UAQ174" s="68"/>
      <c r="UAR174" s="69"/>
      <c r="UAS174" s="70"/>
      <c r="UAT174" s="67"/>
      <c r="UAU174" s="68"/>
      <c r="UAV174" s="69"/>
      <c r="UAW174" s="70"/>
      <c r="UAX174" s="67"/>
      <c r="UAY174" s="68"/>
      <c r="UAZ174" s="69"/>
      <c r="UBA174" s="70"/>
      <c r="UBB174" s="67"/>
      <c r="UBC174" s="68"/>
      <c r="UBD174" s="69"/>
      <c r="UBE174" s="70"/>
      <c r="UBF174" s="67"/>
      <c r="UBG174" s="68"/>
      <c r="UBH174" s="69"/>
      <c r="UBI174" s="70"/>
      <c r="UBJ174" s="67"/>
      <c r="UBK174" s="68"/>
      <c r="UBL174" s="69"/>
      <c r="UBM174" s="70"/>
      <c r="UBN174" s="67"/>
      <c r="UBO174" s="68"/>
      <c r="UBP174" s="69"/>
      <c r="UBQ174" s="70"/>
      <c r="UBR174" s="67"/>
      <c r="UBS174" s="68"/>
      <c r="UBT174" s="69"/>
      <c r="UBU174" s="70"/>
      <c r="UBV174" s="67"/>
      <c r="UBW174" s="68"/>
      <c r="UBX174" s="69"/>
      <c r="UBY174" s="70"/>
      <c r="UBZ174" s="67"/>
      <c r="UCA174" s="68"/>
      <c r="UCB174" s="69"/>
      <c r="UCC174" s="70"/>
      <c r="UCD174" s="67"/>
      <c r="UCE174" s="68"/>
      <c r="UCF174" s="69"/>
      <c r="UCG174" s="70"/>
      <c r="UCH174" s="67"/>
      <c r="UCI174" s="68"/>
      <c r="UCJ174" s="69"/>
      <c r="UCK174" s="70"/>
      <c r="UCL174" s="67"/>
      <c r="UCM174" s="68"/>
      <c r="UCN174" s="69"/>
      <c r="UCO174" s="70"/>
      <c r="UCP174" s="67"/>
      <c r="UCQ174" s="68"/>
      <c r="UCR174" s="69"/>
      <c r="UCS174" s="70"/>
      <c r="UCT174" s="67"/>
      <c r="UCU174" s="68"/>
      <c r="UCV174" s="69"/>
      <c r="UCW174" s="70"/>
      <c r="UCX174" s="67"/>
      <c r="UCY174" s="68"/>
      <c r="UCZ174" s="69"/>
      <c r="UDA174" s="70"/>
      <c r="UDB174" s="67"/>
      <c r="UDC174" s="68"/>
      <c r="UDD174" s="69"/>
      <c r="UDE174" s="70"/>
      <c r="UDF174" s="67"/>
      <c r="UDG174" s="68"/>
      <c r="UDH174" s="69"/>
      <c r="UDI174" s="70"/>
      <c r="UDJ174" s="67"/>
      <c r="UDK174" s="68"/>
      <c r="UDL174" s="69"/>
      <c r="UDM174" s="70"/>
      <c r="UDN174" s="67"/>
      <c r="UDO174" s="68"/>
      <c r="UDP174" s="69"/>
      <c r="UDQ174" s="70"/>
      <c r="UDR174" s="67"/>
      <c r="UDS174" s="68"/>
      <c r="UDT174" s="69"/>
      <c r="UDU174" s="70"/>
      <c r="UDV174" s="67"/>
      <c r="UDW174" s="68"/>
      <c r="UDX174" s="69"/>
      <c r="UDY174" s="70"/>
      <c r="UDZ174" s="67"/>
      <c r="UEA174" s="68"/>
      <c r="UEB174" s="69"/>
      <c r="UEC174" s="70"/>
      <c r="UED174" s="67"/>
      <c r="UEE174" s="68"/>
      <c r="UEF174" s="69"/>
      <c r="UEG174" s="70"/>
      <c r="UEH174" s="67"/>
      <c r="UEI174" s="68"/>
      <c r="UEJ174" s="69"/>
      <c r="UEK174" s="70"/>
      <c r="UEL174" s="67"/>
      <c r="UEM174" s="68"/>
      <c r="UEN174" s="69"/>
      <c r="UEO174" s="70"/>
      <c r="UEP174" s="67"/>
      <c r="UEQ174" s="68"/>
      <c r="UER174" s="69"/>
      <c r="UES174" s="70"/>
      <c r="UET174" s="67"/>
      <c r="UEU174" s="68"/>
      <c r="UEV174" s="69"/>
      <c r="UEW174" s="70"/>
      <c r="UEX174" s="67"/>
      <c r="UEY174" s="68"/>
      <c r="UEZ174" s="69"/>
      <c r="UFA174" s="70"/>
      <c r="UFB174" s="67"/>
      <c r="UFC174" s="68"/>
      <c r="UFD174" s="69"/>
      <c r="UFE174" s="70"/>
      <c r="UFF174" s="67"/>
      <c r="UFG174" s="68"/>
      <c r="UFH174" s="69"/>
      <c r="UFI174" s="70"/>
      <c r="UFJ174" s="67"/>
      <c r="UFK174" s="68"/>
      <c r="UFL174" s="69"/>
      <c r="UFM174" s="70"/>
      <c r="UFN174" s="67"/>
      <c r="UFO174" s="68"/>
      <c r="UFP174" s="69"/>
      <c r="UFQ174" s="70"/>
      <c r="UFR174" s="67"/>
      <c r="UFS174" s="68"/>
      <c r="UFT174" s="69"/>
      <c r="UFU174" s="70"/>
      <c r="UFV174" s="67"/>
      <c r="UFW174" s="68"/>
      <c r="UFX174" s="69"/>
      <c r="UFY174" s="70"/>
      <c r="UFZ174" s="67"/>
      <c r="UGA174" s="68"/>
      <c r="UGB174" s="69"/>
      <c r="UGC174" s="70"/>
      <c r="UGD174" s="67"/>
      <c r="UGE174" s="68"/>
      <c r="UGF174" s="69"/>
      <c r="UGG174" s="70"/>
      <c r="UGH174" s="67"/>
      <c r="UGI174" s="68"/>
      <c r="UGJ174" s="69"/>
      <c r="UGK174" s="70"/>
      <c r="UGL174" s="67"/>
      <c r="UGM174" s="68"/>
      <c r="UGN174" s="69"/>
      <c r="UGO174" s="70"/>
      <c r="UGP174" s="67"/>
      <c r="UGQ174" s="68"/>
      <c r="UGR174" s="69"/>
      <c r="UGS174" s="70"/>
      <c r="UGT174" s="67"/>
      <c r="UGU174" s="68"/>
      <c r="UGV174" s="69"/>
      <c r="UGW174" s="70"/>
      <c r="UGX174" s="67"/>
      <c r="UGY174" s="68"/>
      <c r="UGZ174" s="69"/>
      <c r="UHA174" s="70"/>
      <c r="UHB174" s="67"/>
      <c r="UHC174" s="68"/>
      <c r="UHD174" s="69"/>
      <c r="UHE174" s="70"/>
      <c r="UHF174" s="67"/>
      <c r="UHG174" s="68"/>
      <c r="UHH174" s="69"/>
      <c r="UHI174" s="70"/>
      <c r="UHJ174" s="67"/>
      <c r="UHK174" s="68"/>
      <c r="UHL174" s="69"/>
      <c r="UHM174" s="70"/>
      <c r="UHN174" s="67"/>
      <c r="UHO174" s="68"/>
      <c r="UHP174" s="69"/>
      <c r="UHQ174" s="70"/>
      <c r="UHR174" s="67"/>
      <c r="UHS174" s="68"/>
      <c r="UHT174" s="69"/>
      <c r="UHU174" s="70"/>
      <c r="UHV174" s="67"/>
      <c r="UHW174" s="68"/>
      <c r="UHX174" s="69"/>
      <c r="UHY174" s="70"/>
      <c r="UHZ174" s="67"/>
      <c r="UIA174" s="68"/>
      <c r="UIB174" s="69"/>
      <c r="UIC174" s="70"/>
      <c r="UID174" s="67"/>
      <c r="UIE174" s="68"/>
      <c r="UIF174" s="69"/>
      <c r="UIG174" s="70"/>
      <c r="UIH174" s="67"/>
      <c r="UII174" s="68"/>
      <c r="UIJ174" s="69"/>
      <c r="UIK174" s="70"/>
      <c r="UIL174" s="67"/>
      <c r="UIM174" s="68"/>
      <c r="UIN174" s="69"/>
      <c r="UIO174" s="70"/>
      <c r="UIP174" s="67"/>
      <c r="UIQ174" s="68"/>
      <c r="UIR174" s="69"/>
      <c r="UIS174" s="70"/>
      <c r="UIT174" s="67"/>
      <c r="UIU174" s="68"/>
      <c r="UIV174" s="69"/>
      <c r="UIW174" s="70"/>
      <c r="UIX174" s="67"/>
      <c r="UIY174" s="68"/>
      <c r="UIZ174" s="69"/>
      <c r="UJA174" s="70"/>
      <c r="UJB174" s="67"/>
      <c r="UJC174" s="68"/>
      <c r="UJD174" s="69"/>
      <c r="UJE174" s="70"/>
      <c r="UJF174" s="67"/>
      <c r="UJG174" s="68"/>
      <c r="UJH174" s="69"/>
      <c r="UJI174" s="70"/>
      <c r="UJJ174" s="67"/>
      <c r="UJK174" s="68"/>
      <c r="UJL174" s="69"/>
      <c r="UJM174" s="70"/>
      <c r="UJN174" s="67"/>
      <c r="UJO174" s="68"/>
      <c r="UJP174" s="69"/>
      <c r="UJQ174" s="70"/>
      <c r="UJR174" s="67"/>
      <c r="UJS174" s="68"/>
      <c r="UJT174" s="69"/>
      <c r="UJU174" s="70"/>
      <c r="UJV174" s="67"/>
      <c r="UJW174" s="68"/>
      <c r="UJX174" s="69"/>
      <c r="UJY174" s="70"/>
      <c r="UJZ174" s="67"/>
      <c r="UKA174" s="68"/>
      <c r="UKB174" s="69"/>
      <c r="UKC174" s="70"/>
      <c r="UKD174" s="67"/>
      <c r="UKE174" s="68"/>
      <c r="UKF174" s="69"/>
      <c r="UKG174" s="70"/>
      <c r="UKH174" s="67"/>
      <c r="UKI174" s="68"/>
      <c r="UKJ174" s="69"/>
      <c r="UKK174" s="70"/>
      <c r="UKL174" s="67"/>
      <c r="UKM174" s="68"/>
      <c r="UKN174" s="69"/>
      <c r="UKO174" s="70"/>
      <c r="UKP174" s="67"/>
      <c r="UKQ174" s="68"/>
      <c r="UKR174" s="69"/>
      <c r="UKS174" s="70"/>
      <c r="UKT174" s="67"/>
      <c r="UKU174" s="68"/>
      <c r="UKV174" s="69"/>
      <c r="UKW174" s="70"/>
      <c r="UKX174" s="67"/>
      <c r="UKY174" s="68"/>
      <c r="UKZ174" s="69"/>
      <c r="ULA174" s="70"/>
      <c r="ULB174" s="67"/>
      <c r="ULC174" s="68"/>
      <c r="ULD174" s="69"/>
      <c r="ULE174" s="70"/>
      <c r="ULF174" s="67"/>
      <c r="ULG174" s="68"/>
      <c r="ULH174" s="69"/>
      <c r="ULI174" s="70"/>
      <c r="ULJ174" s="67"/>
      <c r="ULK174" s="68"/>
      <c r="ULL174" s="69"/>
      <c r="ULM174" s="70"/>
      <c r="ULN174" s="67"/>
      <c r="ULO174" s="68"/>
      <c r="ULP174" s="69"/>
      <c r="ULQ174" s="70"/>
      <c r="ULR174" s="67"/>
      <c r="ULS174" s="68"/>
      <c r="ULT174" s="69"/>
      <c r="ULU174" s="70"/>
      <c r="ULV174" s="67"/>
      <c r="ULW174" s="68"/>
      <c r="ULX174" s="69"/>
      <c r="ULY174" s="70"/>
      <c r="ULZ174" s="67"/>
      <c r="UMA174" s="68"/>
      <c r="UMB174" s="69"/>
      <c r="UMC174" s="70"/>
      <c r="UMD174" s="67"/>
      <c r="UME174" s="68"/>
      <c r="UMF174" s="69"/>
      <c r="UMG174" s="70"/>
      <c r="UMH174" s="67"/>
      <c r="UMI174" s="68"/>
      <c r="UMJ174" s="69"/>
      <c r="UMK174" s="70"/>
      <c r="UML174" s="67"/>
      <c r="UMM174" s="68"/>
      <c r="UMN174" s="69"/>
      <c r="UMO174" s="70"/>
      <c r="UMP174" s="67"/>
      <c r="UMQ174" s="68"/>
      <c r="UMR174" s="69"/>
      <c r="UMS174" s="70"/>
      <c r="UMT174" s="67"/>
      <c r="UMU174" s="68"/>
      <c r="UMV174" s="69"/>
      <c r="UMW174" s="70"/>
      <c r="UMX174" s="67"/>
      <c r="UMY174" s="68"/>
      <c r="UMZ174" s="69"/>
      <c r="UNA174" s="70"/>
      <c r="UNB174" s="67"/>
      <c r="UNC174" s="68"/>
      <c r="UND174" s="69"/>
      <c r="UNE174" s="70"/>
      <c r="UNF174" s="67"/>
      <c r="UNG174" s="68"/>
      <c r="UNH174" s="69"/>
      <c r="UNI174" s="70"/>
      <c r="UNJ174" s="67"/>
      <c r="UNK174" s="68"/>
      <c r="UNL174" s="69"/>
      <c r="UNM174" s="70"/>
      <c r="UNN174" s="67"/>
      <c r="UNO174" s="68"/>
      <c r="UNP174" s="69"/>
      <c r="UNQ174" s="70"/>
      <c r="UNR174" s="67"/>
      <c r="UNS174" s="68"/>
      <c r="UNT174" s="69"/>
      <c r="UNU174" s="70"/>
      <c r="UNV174" s="67"/>
      <c r="UNW174" s="68"/>
      <c r="UNX174" s="69"/>
      <c r="UNY174" s="70"/>
      <c r="UNZ174" s="67"/>
      <c r="UOA174" s="68"/>
      <c r="UOB174" s="69"/>
      <c r="UOC174" s="70"/>
      <c r="UOD174" s="67"/>
      <c r="UOE174" s="68"/>
      <c r="UOF174" s="69"/>
      <c r="UOG174" s="70"/>
      <c r="UOH174" s="67"/>
      <c r="UOI174" s="68"/>
      <c r="UOJ174" s="69"/>
      <c r="UOK174" s="70"/>
      <c r="UOL174" s="67"/>
      <c r="UOM174" s="68"/>
      <c r="UON174" s="69"/>
      <c r="UOO174" s="70"/>
      <c r="UOP174" s="67"/>
      <c r="UOQ174" s="68"/>
      <c r="UOR174" s="69"/>
      <c r="UOS174" s="70"/>
      <c r="UOT174" s="67"/>
      <c r="UOU174" s="68"/>
      <c r="UOV174" s="69"/>
      <c r="UOW174" s="70"/>
      <c r="UOX174" s="67"/>
      <c r="UOY174" s="68"/>
      <c r="UOZ174" s="69"/>
      <c r="UPA174" s="70"/>
      <c r="UPB174" s="67"/>
      <c r="UPC174" s="68"/>
      <c r="UPD174" s="69"/>
      <c r="UPE174" s="70"/>
      <c r="UPF174" s="67"/>
      <c r="UPG174" s="68"/>
      <c r="UPH174" s="69"/>
      <c r="UPI174" s="70"/>
      <c r="UPJ174" s="67"/>
      <c r="UPK174" s="68"/>
      <c r="UPL174" s="69"/>
      <c r="UPM174" s="70"/>
      <c r="UPN174" s="67"/>
      <c r="UPO174" s="68"/>
      <c r="UPP174" s="69"/>
      <c r="UPQ174" s="70"/>
      <c r="UPR174" s="67"/>
      <c r="UPS174" s="68"/>
      <c r="UPT174" s="69"/>
      <c r="UPU174" s="70"/>
      <c r="UPV174" s="67"/>
      <c r="UPW174" s="68"/>
      <c r="UPX174" s="69"/>
      <c r="UPY174" s="70"/>
      <c r="UPZ174" s="67"/>
      <c r="UQA174" s="68"/>
      <c r="UQB174" s="69"/>
      <c r="UQC174" s="70"/>
      <c r="UQD174" s="67"/>
      <c r="UQE174" s="68"/>
      <c r="UQF174" s="69"/>
      <c r="UQG174" s="70"/>
      <c r="UQH174" s="67"/>
      <c r="UQI174" s="68"/>
      <c r="UQJ174" s="69"/>
      <c r="UQK174" s="70"/>
      <c r="UQL174" s="67"/>
      <c r="UQM174" s="68"/>
      <c r="UQN174" s="69"/>
      <c r="UQO174" s="70"/>
      <c r="UQP174" s="67"/>
      <c r="UQQ174" s="68"/>
      <c r="UQR174" s="69"/>
      <c r="UQS174" s="70"/>
      <c r="UQT174" s="67"/>
      <c r="UQU174" s="68"/>
      <c r="UQV174" s="69"/>
      <c r="UQW174" s="70"/>
      <c r="UQX174" s="67"/>
      <c r="UQY174" s="68"/>
      <c r="UQZ174" s="69"/>
      <c r="URA174" s="70"/>
      <c r="URB174" s="67"/>
      <c r="URC174" s="68"/>
      <c r="URD174" s="69"/>
      <c r="URE174" s="70"/>
      <c r="URF174" s="67"/>
      <c r="URG174" s="68"/>
      <c r="URH174" s="69"/>
      <c r="URI174" s="70"/>
      <c r="URJ174" s="67"/>
      <c r="URK174" s="68"/>
      <c r="URL174" s="69"/>
      <c r="URM174" s="70"/>
      <c r="URN174" s="67"/>
      <c r="URO174" s="68"/>
      <c r="URP174" s="69"/>
      <c r="URQ174" s="70"/>
      <c r="URR174" s="67"/>
      <c r="URS174" s="68"/>
      <c r="URT174" s="69"/>
      <c r="URU174" s="70"/>
      <c r="URV174" s="67"/>
      <c r="URW174" s="68"/>
      <c r="URX174" s="69"/>
      <c r="URY174" s="70"/>
      <c r="URZ174" s="67"/>
      <c r="USA174" s="68"/>
      <c r="USB174" s="69"/>
      <c r="USC174" s="70"/>
      <c r="USD174" s="67"/>
      <c r="USE174" s="68"/>
      <c r="USF174" s="69"/>
      <c r="USG174" s="70"/>
      <c r="USH174" s="67"/>
      <c r="USI174" s="68"/>
      <c r="USJ174" s="69"/>
      <c r="USK174" s="70"/>
      <c r="USL174" s="67"/>
      <c r="USM174" s="68"/>
      <c r="USN174" s="69"/>
      <c r="USO174" s="70"/>
      <c r="USP174" s="67"/>
      <c r="USQ174" s="68"/>
      <c r="USR174" s="69"/>
      <c r="USS174" s="70"/>
      <c r="UST174" s="67"/>
      <c r="USU174" s="68"/>
      <c r="USV174" s="69"/>
      <c r="USW174" s="70"/>
      <c r="USX174" s="67"/>
      <c r="USY174" s="68"/>
      <c r="USZ174" s="69"/>
      <c r="UTA174" s="70"/>
      <c r="UTB174" s="67"/>
      <c r="UTC174" s="68"/>
      <c r="UTD174" s="69"/>
      <c r="UTE174" s="70"/>
      <c r="UTF174" s="67"/>
      <c r="UTG174" s="68"/>
      <c r="UTH174" s="69"/>
      <c r="UTI174" s="70"/>
      <c r="UTJ174" s="67"/>
      <c r="UTK174" s="68"/>
      <c r="UTL174" s="69"/>
      <c r="UTM174" s="70"/>
      <c r="UTN174" s="67"/>
      <c r="UTO174" s="68"/>
      <c r="UTP174" s="69"/>
      <c r="UTQ174" s="70"/>
      <c r="UTR174" s="67"/>
      <c r="UTS174" s="68"/>
      <c r="UTT174" s="69"/>
      <c r="UTU174" s="70"/>
      <c r="UTV174" s="67"/>
      <c r="UTW174" s="68"/>
      <c r="UTX174" s="69"/>
      <c r="UTY174" s="70"/>
      <c r="UTZ174" s="67"/>
      <c r="UUA174" s="68"/>
      <c r="UUB174" s="69"/>
      <c r="UUC174" s="70"/>
      <c r="UUD174" s="67"/>
      <c r="UUE174" s="68"/>
      <c r="UUF174" s="69"/>
      <c r="UUG174" s="70"/>
      <c r="UUH174" s="67"/>
      <c r="UUI174" s="68"/>
      <c r="UUJ174" s="69"/>
      <c r="UUK174" s="70"/>
      <c r="UUL174" s="67"/>
      <c r="UUM174" s="68"/>
      <c r="UUN174" s="69"/>
      <c r="UUO174" s="70"/>
      <c r="UUP174" s="67"/>
      <c r="UUQ174" s="68"/>
      <c r="UUR174" s="69"/>
      <c r="UUS174" s="70"/>
      <c r="UUT174" s="67"/>
      <c r="UUU174" s="68"/>
      <c r="UUV174" s="69"/>
      <c r="UUW174" s="70"/>
      <c r="UUX174" s="67"/>
      <c r="UUY174" s="68"/>
      <c r="UUZ174" s="69"/>
      <c r="UVA174" s="70"/>
      <c r="UVB174" s="67"/>
      <c r="UVC174" s="68"/>
      <c r="UVD174" s="69"/>
      <c r="UVE174" s="70"/>
      <c r="UVF174" s="67"/>
      <c r="UVG174" s="68"/>
      <c r="UVH174" s="69"/>
      <c r="UVI174" s="70"/>
      <c r="UVJ174" s="67"/>
      <c r="UVK174" s="68"/>
      <c r="UVL174" s="69"/>
      <c r="UVM174" s="70"/>
      <c r="UVN174" s="67"/>
      <c r="UVO174" s="68"/>
      <c r="UVP174" s="69"/>
      <c r="UVQ174" s="70"/>
      <c r="UVR174" s="67"/>
      <c r="UVS174" s="68"/>
      <c r="UVT174" s="69"/>
      <c r="UVU174" s="70"/>
      <c r="UVV174" s="67"/>
      <c r="UVW174" s="68"/>
      <c r="UVX174" s="69"/>
      <c r="UVY174" s="70"/>
      <c r="UVZ174" s="67"/>
      <c r="UWA174" s="68"/>
      <c r="UWB174" s="69"/>
      <c r="UWC174" s="70"/>
      <c r="UWD174" s="67"/>
      <c r="UWE174" s="68"/>
      <c r="UWF174" s="69"/>
      <c r="UWG174" s="70"/>
      <c r="UWH174" s="67"/>
      <c r="UWI174" s="68"/>
      <c r="UWJ174" s="69"/>
      <c r="UWK174" s="70"/>
      <c r="UWL174" s="67"/>
      <c r="UWM174" s="68"/>
      <c r="UWN174" s="69"/>
      <c r="UWO174" s="70"/>
      <c r="UWP174" s="67"/>
      <c r="UWQ174" s="68"/>
      <c r="UWR174" s="69"/>
      <c r="UWS174" s="70"/>
      <c r="UWT174" s="67"/>
      <c r="UWU174" s="68"/>
      <c r="UWV174" s="69"/>
      <c r="UWW174" s="70"/>
      <c r="UWX174" s="67"/>
      <c r="UWY174" s="68"/>
      <c r="UWZ174" s="69"/>
      <c r="UXA174" s="70"/>
      <c r="UXB174" s="67"/>
      <c r="UXC174" s="68"/>
      <c r="UXD174" s="69"/>
      <c r="UXE174" s="70"/>
      <c r="UXF174" s="67"/>
      <c r="UXG174" s="68"/>
      <c r="UXH174" s="69"/>
      <c r="UXI174" s="70"/>
      <c r="UXJ174" s="67"/>
      <c r="UXK174" s="68"/>
      <c r="UXL174" s="69"/>
      <c r="UXM174" s="70"/>
      <c r="UXN174" s="67"/>
      <c r="UXO174" s="68"/>
      <c r="UXP174" s="69"/>
      <c r="UXQ174" s="70"/>
      <c r="UXR174" s="67"/>
      <c r="UXS174" s="68"/>
      <c r="UXT174" s="69"/>
      <c r="UXU174" s="70"/>
      <c r="UXV174" s="67"/>
      <c r="UXW174" s="68"/>
      <c r="UXX174" s="69"/>
      <c r="UXY174" s="70"/>
      <c r="UXZ174" s="67"/>
      <c r="UYA174" s="68"/>
      <c r="UYB174" s="69"/>
      <c r="UYC174" s="70"/>
      <c r="UYD174" s="67"/>
      <c r="UYE174" s="68"/>
      <c r="UYF174" s="69"/>
      <c r="UYG174" s="70"/>
      <c r="UYH174" s="67"/>
      <c r="UYI174" s="68"/>
      <c r="UYJ174" s="69"/>
      <c r="UYK174" s="70"/>
      <c r="UYL174" s="67"/>
      <c r="UYM174" s="68"/>
      <c r="UYN174" s="69"/>
      <c r="UYO174" s="70"/>
      <c r="UYP174" s="67"/>
      <c r="UYQ174" s="68"/>
      <c r="UYR174" s="69"/>
      <c r="UYS174" s="70"/>
      <c r="UYT174" s="67"/>
      <c r="UYU174" s="68"/>
      <c r="UYV174" s="69"/>
      <c r="UYW174" s="70"/>
      <c r="UYX174" s="67"/>
      <c r="UYY174" s="68"/>
      <c r="UYZ174" s="69"/>
      <c r="UZA174" s="70"/>
      <c r="UZB174" s="67"/>
      <c r="UZC174" s="68"/>
      <c r="UZD174" s="69"/>
      <c r="UZE174" s="70"/>
      <c r="UZF174" s="67"/>
      <c r="UZG174" s="68"/>
      <c r="UZH174" s="69"/>
      <c r="UZI174" s="70"/>
      <c r="UZJ174" s="67"/>
      <c r="UZK174" s="68"/>
      <c r="UZL174" s="69"/>
      <c r="UZM174" s="70"/>
      <c r="UZN174" s="67"/>
      <c r="UZO174" s="68"/>
      <c r="UZP174" s="69"/>
      <c r="UZQ174" s="70"/>
      <c r="UZR174" s="67"/>
      <c r="UZS174" s="68"/>
      <c r="UZT174" s="69"/>
      <c r="UZU174" s="70"/>
      <c r="UZV174" s="67"/>
      <c r="UZW174" s="68"/>
      <c r="UZX174" s="69"/>
      <c r="UZY174" s="70"/>
      <c r="UZZ174" s="67"/>
      <c r="VAA174" s="68"/>
      <c r="VAB174" s="69"/>
      <c r="VAC174" s="70"/>
      <c r="VAD174" s="67"/>
      <c r="VAE174" s="68"/>
      <c r="VAF174" s="69"/>
      <c r="VAG174" s="70"/>
      <c r="VAH174" s="67"/>
      <c r="VAI174" s="68"/>
      <c r="VAJ174" s="69"/>
      <c r="VAK174" s="70"/>
      <c r="VAL174" s="67"/>
      <c r="VAM174" s="68"/>
      <c r="VAN174" s="69"/>
      <c r="VAO174" s="70"/>
      <c r="VAP174" s="67"/>
      <c r="VAQ174" s="68"/>
      <c r="VAR174" s="69"/>
      <c r="VAS174" s="70"/>
      <c r="VAT174" s="67"/>
      <c r="VAU174" s="68"/>
      <c r="VAV174" s="69"/>
      <c r="VAW174" s="70"/>
      <c r="VAX174" s="67"/>
      <c r="VAY174" s="68"/>
      <c r="VAZ174" s="69"/>
      <c r="VBA174" s="70"/>
      <c r="VBB174" s="67"/>
      <c r="VBC174" s="68"/>
      <c r="VBD174" s="69"/>
      <c r="VBE174" s="70"/>
      <c r="VBF174" s="67"/>
      <c r="VBG174" s="68"/>
      <c r="VBH174" s="69"/>
      <c r="VBI174" s="70"/>
      <c r="VBJ174" s="67"/>
      <c r="VBK174" s="68"/>
      <c r="VBL174" s="69"/>
      <c r="VBM174" s="70"/>
      <c r="VBN174" s="67"/>
      <c r="VBO174" s="68"/>
      <c r="VBP174" s="69"/>
      <c r="VBQ174" s="70"/>
      <c r="VBR174" s="67"/>
      <c r="VBS174" s="68"/>
      <c r="VBT174" s="69"/>
      <c r="VBU174" s="70"/>
      <c r="VBV174" s="67"/>
      <c r="VBW174" s="68"/>
      <c r="VBX174" s="69"/>
      <c r="VBY174" s="70"/>
      <c r="VBZ174" s="67"/>
      <c r="VCA174" s="68"/>
      <c r="VCB174" s="69"/>
      <c r="VCC174" s="70"/>
      <c r="VCD174" s="67"/>
      <c r="VCE174" s="68"/>
      <c r="VCF174" s="69"/>
      <c r="VCG174" s="70"/>
      <c r="VCH174" s="67"/>
      <c r="VCI174" s="68"/>
      <c r="VCJ174" s="69"/>
      <c r="VCK174" s="70"/>
      <c r="VCL174" s="67"/>
      <c r="VCM174" s="68"/>
      <c r="VCN174" s="69"/>
      <c r="VCO174" s="70"/>
      <c r="VCP174" s="67"/>
      <c r="VCQ174" s="68"/>
      <c r="VCR174" s="69"/>
      <c r="VCS174" s="70"/>
      <c r="VCT174" s="67"/>
      <c r="VCU174" s="68"/>
      <c r="VCV174" s="69"/>
      <c r="VCW174" s="70"/>
      <c r="VCX174" s="67"/>
      <c r="VCY174" s="68"/>
      <c r="VCZ174" s="69"/>
      <c r="VDA174" s="70"/>
      <c r="VDB174" s="67"/>
      <c r="VDC174" s="68"/>
      <c r="VDD174" s="69"/>
      <c r="VDE174" s="70"/>
      <c r="VDF174" s="67"/>
      <c r="VDG174" s="68"/>
      <c r="VDH174" s="69"/>
      <c r="VDI174" s="70"/>
      <c r="VDJ174" s="67"/>
      <c r="VDK174" s="68"/>
      <c r="VDL174" s="69"/>
      <c r="VDM174" s="70"/>
      <c r="VDN174" s="67"/>
      <c r="VDO174" s="68"/>
      <c r="VDP174" s="69"/>
      <c r="VDQ174" s="70"/>
      <c r="VDR174" s="67"/>
      <c r="VDS174" s="68"/>
      <c r="VDT174" s="69"/>
      <c r="VDU174" s="70"/>
      <c r="VDV174" s="67"/>
      <c r="VDW174" s="68"/>
      <c r="VDX174" s="69"/>
      <c r="VDY174" s="70"/>
      <c r="VDZ174" s="67"/>
      <c r="VEA174" s="68"/>
      <c r="VEB174" s="69"/>
      <c r="VEC174" s="70"/>
      <c r="VED174" s="67"/>
      <c r="VEE174" s="68"/>
      <c r="VEF174" s="69"/>
      <c r="VEG174" s="70"/>
      <c r="VEH174" s="67"/>
      <c r="VEI174" s="68"/>
      <c r="VEJ174" s="69"/>
      <c r="VEK174" s="70"/>
      <c r="VEL174" s="67"/>
      <c r="VEM174" s="68"/>
      <c r="VEN174" s="69"/>
      <c r="VEO174" s="70"/>
      <c r="VEP174" s="67"/>
      <c r="VEQ174" s="68"/>
      <c r="VER174" s="69"/>
      <c r="VES174" s="70"/>
      <c r="VET174" s="67"/>
      <c r="VEU174" s="68"/>
      <c r="VEV174" s="69"/>
      <c r="VEW174" s="70"/>
      <c r="VEX174" s="67"/>
      <c r="VEY174" s="68"/>
      <c r="VEZ174" s="69"/>
      <c r="VFA174" s="70"/>
      <c r="VFB174" s="67"/>
      <c r="VFC174" s="68"/>
      <c r="VFD174" s="69"/>
      <c r="VFE174" s="70"/>
      <c r="VFF174" s="67"/>
      <c r="VFG174" s="68"/>
      <c r="VFH174" s="69"/>
      <c r="VFI174" s="70"/>
      <c r="VFJ174" s="67"/>
      <c r="VFK174" s="68"/>
      <c r="VFL174" s="69"/>
      <c r="VFM174" s="70"/>
      <c r="VFN174" s="67"/>
      <c r="VFO174" s="68"/>
      <c r="VFP174" s="69"/>
      <c r="VFQ174" s="70"/>
      <c r="VFR174" s="67"/>
      <c r="VFS174" s="68"/>
      <c r="VFT174" s="69"/>
      <c r="VFU174" s="70"/>
      <c r="VFV174" s="67"/>
      <c r="VFW174" s="68"/>
      <c r="VFX174" s="69"/>
      <c r="VFY174" s="70"/>
      <c r="VFZ174" s="67"/>
      <c r="VGA174" s="68"/>
      <c r="VGB174" s="69"/>
      <c r="VGC174" s="70"/>
      <c r="VGD174" s="67"/>
      <c r="VGE174" s="68"/>
      <c r="VGF174" s="69"/>
      <c r="VGG174" s="70"/>
      <c r="VGH174" s="67"/>
      <c r="VGI174" s="68"/>
      <c r="VGJ174" s="69"/>
      <c r="VGK174" s="70"/>
      <c r="VGL174" s="67"/>
      <c r="VGM174" s="68"/>
      <c r="VGN174" s="69"/>
      <c r="VGO174" s="70"/>
      <c r="VGP174" s="67"/>
      <c r="VGQ174" s="68"/>
      <c r="VGR174" s="69"/>
      <c r="VGS174" s="70"/>
      <c r="VGT174" s="67"/>
      <c r="VGU174" s="68"/>
      <c r="VGV174" s="69"/>
      <c r="VGW174" s="70"/>
      <c r="VGX174" s="67"/>
      <c r="VGY174" s="68"/>
      <c r="VGZ174" s="69"/>
      <c r="VHA174" s="70"/>
      <c r="VHB174" s="67"/>
      <c r="VHC174" s="68"/>
      <c r="VHD174" s="69"/>
      <c r="VHE174" s="70"/>
      <c r="VHF174" s="67"/>
      <c r="VHG174" s="68"/>
      <c r="VHH174" s="69"/>
      <c r="VHI174" s="70"/>
      <c r="VHJ174" s="67"/>
      <c r="VHK174" s="68"/>
      <c r="VHL174" s="69"/>
      <c r="VHM174" s="70"/>
      <c r="VHN174" s="67"/>
      <c r="VHO174" s="68"/>
      <c r="VHP174" s="69"/>
      <c r="VHQ174" s="70"/>
      <c r="VHR174" s="67"/>
      <c r="VHS174" s="68"/>
      <c r="VHT174" s="69"/>
      <c r="VHU174" s="70"/>
      <c r="VHV174" s="67"/>
      <c r="VHW174" s="68"/>
      <c r="VHX174" s="69"/>
      <c r="VHY174" s="70"/>
      <c r="VHZ174" s="67"/>
      <c r="VIA174" s="68"/>
      <c r="VIB174" s="69"/>
      <c r="VIC174" s="70"/>
      <c r="VID174" s="67"/>
      <c r="VIE174" s="68"/>
      <c r="VIF174" s="69"/>
      <c r="VIG174" s="70"/>
      <c r="VIH174" s="67"/>
      <c r="VII174" s="68"/>
      <c r="VIJ174" s="69"/>
      <c r="VIK174" s="70"/>
      <c r="VIL174" s="67"/>
      <c r="VIM174" s="68"/>
      <c r="VIN174" s="69"/>
      <c r="VIO174" s="70"/>
      <c r="VIP174" s="67"/>
      <c r="VIQ174" s="68"/>
      <c r="VIR174" s="69"/>
      <c r="VIS174" s="70"/>
      <c r="VIT174" s="67"/>
      <c r="VIU174" s="68"/>
      <c r="VIV174" s="69"/>
      <c r="VIW174" s="70"/>
      <c r="VIX174" s="67"/>
      <c r="VIY174" s="68"/>
      <c r="VIZ174" s="69"/>
      <c r="VJA174" s="70"/>
      <c r="VJB174" s="67"/>
      <c r="VJC174" s="68"/>
      <c r="VJD174" s="69"/>
      <c r="VJE174" s="70"/>
      <c r="VJF174" s="67"/>
      <c r="VJG174" s="68"/>
      <c r="VJH174" s="69"/>
      <c r="VJI174" s="70"/>
      <c r="VJJ174" s="67"/>
      <c r="VJK174" s="68"/>
      <c r="VJL174" s="69"/>
      <c r="VJM174" s="70"/>
      <c r="VJN174" s="67"/>
      <c r="VJO174" s="68"/>
      <c r="VJP174" s="69"/>
      <c r="VJQ174" s="70"/>
      <c r="VJR174" s="67"/>
      <c r="VJS174" s="68"/>
      <c r="VJT174" s="69"/>
      <c r="VJU174" s="70"/>
      <c r="VJV174" s="67"/>
      <c r="VJW174" s="68"/>
      <c r="VJX174" s="69"/>
      <c r="VJY174" s="70"/>
      <c r="VJZ174" s="67"/>
      <c r="VKA174" s="68"/>
      <c r="VKB174" s="69"/>
      <c r="VKC174" s="70"/>
      <c r="VKD174" s="67"/>
      <c r="VKE174" s="68"/>
      <c r="VKF174" s="69"/>
      <c r="VKG174" s="70"/>
      <c r="VKH174" s="67"/>
      <c r="VKI174" s="68"/>
      <c r="VKJ174" s="69"/>
      <c r="VKK174" s="70"/>
      <c r="VKL174" s="67"/>
      <c r="VKM174" s="68"/>
      <c r="VKN174" s="69"/>
      <c r="VKO174" s="70"/>
      <c r="VKP174" s="67"/>
      <c r="VKQ174" s="68"/>
      <c r="VKR174" s="69"/>
      <c r="VKS174" s="70"/>
      <c r="VKT174" s="67"/>
      <c r="VKU174" s="68"/>
      <c r="VKV174" s="69"/>
      <c r="VKW174" s="70"/>
      <c r="VKX174" s="67"/>
      <c r="VKY174" s="68"/>
      <c r="VKZ174" s="69"/>
      <c r="VLA174" s="70"/>
      <c r="VLB174" s="67"/>
      <c r="VLC174" s="68"/>
      <c r="VLD174" s="69"/>
      <c r="VLE174" s="70"/>
      <c r="VLF174" s="67"/>
      <c r="VLG174" s="68"/>
      <c r="VLH174" s="69"/>
      <c r="VLI174" s="70"/>
      <c r="VLJ174" s="67"/>
      <c r="VLK174" s="68"/>
      <c r="VLL174" s="69"/>
      <c r="VLM174" s="70"/>
      <c r="VLN174" s="67"/>
      <c r="VLO174" s="68"/>
      <c r="VLP174" s="69"/>
      <c r="VLQ174" s="70"/>
      <c r="VLR174" s="67"/>
      <c r="VLS174" s="68"/>
      <c r="VLT174" s="69"/>
      <c r="VLU174" s="70"/>
      <c r="VLV174" s="67"/>
      <c r="VLW174" s="68"/>
      <c r="VLX174" s="69"/>
      <c r="VLY174" s="70"/>
      <c r="VLZ174" s="67"/>
      <c r="VMA174" s="68"/>
      <c r="VMB174" s="69"/>
      <c r="VMC174" s="70"/>
      <c r="VMD174" s="67"/>
      <c r="VME174" s="68"/>
      <c r="VMF174" s="69"/>
      <c r="VMG174" s="70"/>
      <c r="VMH174" s="67"/>
      <c r="VMI174" s="68"/>
      <c r="VMJ174" s="69"/>
      <c r="VMK174" s="70"/>
      <c r="VML174" s="67"/>
      <c r="VMM174" s="68"/>
      <c r="VMN174" s="69"/>
      <c r="VMO174" s="70"/>
      <c r="VMP174" s="67"/>
      <c r="VMQ174" s="68"/>
      <c r="VMR174" s="69"/>
      <c r="VMS174" s="70"/>
      <c r="VMT174" s="67"/>
      <c r="VMU174" s="68"/>
      <c r="VMV174" s="69"/>
      <c r="VMW174" s="70"/>
      <c r="VMX174" s="67"/>
      <c r="VMY174" s="68"/>
      <c r="VMZ174" s="69"/>
      <c r="VNA174" s="70"/>
      <c r="VNB174" s="67"/>
      <c r="VNC174" s="68"/>
      <c r="VND174" s="69"/>
      <c r="VNE174" s="70"/>
      <c r="VNF174" s="67"/>
      <c r="VNG174" s="68"/>
      <c r="VNH174" s="69"/>
      <c r="VNI174" s="70"/>
      <c r="VNJ174" s="67"/>
      <c r="VNK174" s="68"/>
      <c r="VNL174" s="69"/>
      <c r="VNM174" s="70"/>
      <c r="VNN174" s="67"/>
      <c r="VNO174" s="68"/>
      <c r="VNP174" s="69"/>
      <c r="VNQ174" s="70"/>
      <c r="VNR174" s="67"/>
      <c r="VNS174" s="68"/>
      <c r="VNT174" s="69"/>
      <c r="VNU174" s="70"/>
      <c r="VNV174" s="67"/>
      <c r="VNW174" s="68"/>
      <c r="VNX174" s="69"/>
      <c r="VNY174" s="70"/>
      <c r="VNZ174" s="67"/>
      <c r="VOA174" s="68"/>
      <c r="VOB174" s="69"/>
      <c r="VOC174" s="70"/>
      <c r="VOD174" s="67"/>
      <c r="VOE174" s="68"/>
      <c r="VOF174" s="69"/>
      <c r="VOG174" s="70"/>
      <c r="VOH174" s="67"/>
      <c r="VOI174" s="68"/>
      <c r="VOJ174" s="69"/>
      <c r="VOK174" s="70"/>
      <c r="VOL174" s="67"/>
      <c r="VOM174" s="68"/>
      <c r="VON174" s="69"/>
      <c r="VOO174" s="70"/>
      <c r="VOP174" s="67"/>
      <c r="VOQ174" s="68"/>
      <c r="VOR174" s="69"/>
      <c r="VOS174" s="70"/>
      <c r="VOT174" s="67"/>
      <c r="VOU174" s="68"/>
      <c r="VOV174" s="69"/>
      <c r="VOW174" s="70"/>
      <c r="VOX174" s="67"/>
      <c r="VOY174" s="68"/>
      <c r="VOZ174" s="69"/>
      <c r="VPA174" s="70"/>
      <c r="VPB174" s="67"/>
      <c r="VPC174" s="68"/>
      <c r="VPD174" s="69"/>
      <c r="VPE174" s="70"/>
      <c r="VPF174" s="67"/>
      <c r="VPG174" s="68"/>
      <c r="VPH174" s="69"/>
      <c r="VPI174" s="70"/>
      <c r="VPJ174" s="67"/>
      <c r="VPK174" s="68"/>
      <c r="VPL174" s="69"/>
      <c r="VPM174" s="70"/>
      <c r="VPN174" s="67"/>
      <c r="VPO174" s="68"/>
      <c r="VPP174" s="69"/>
      <c r="VPQ174" s="70"/>
      <c r="VPR174" s="67"/>
      <c r="VPS174" s="68"/>
      <c r="VPT174" s="69"/>
      <c r="VPU174" s="70"/>
      <c r="VPV174" s="67"/>
      <c r="VPW174" s="68"/>
      <c r="VPX174" s="69"/>
      <c r="VPY174" s="70"/>
      <c r="VPZ174" s="67"/>
      <c r="VQA174" s="68"/>
      <c r="VQB174" s="69"/>
      <c r="VQC174" s="70"/>
      <c r="VQD174" s="67"/>
      <c r="VQE174" s="68"/>
      <c r="VQF174" s="69"/>
      <c r="VQG174" s="70"/>
      <c r="VQH174" s="67"/>
      <c r="VQI174" s="68"/>
      <c r="VQJ174" s="69"/>
      <c r="VQK174" s="70"/>
      <c r="VQL174" s="67"/>
      <c r="VQM174" s="68"/>
      <c r="VQN174" s="69"/>
      <c r="VQO174" s="70"/>
      <c r="VQP174" s="67"/>
      <c r="VQQ174" s="68"/>
      <c r="VQR174" s="69"/>
      <c r="VQS174" s="70"/>
      <c r="VQT174" s="67"/>
      <c r="VQU174" s="68"/>
      <c r="VQV174" s="69"/>
      <c r="VQW174" s="70"/>
      <c r="VQX174" s="67"/>
      <c r="VQY174" s="68"/>
      <c r="VQZ174" s="69"/>
      <c r="VRA174" s="70"/>
      <c r="VRB174" s="67"/>
      <c r="VRC174" s="68"/>
      <c r="VRD174" s="69"/>
      <c r="VRE174" s="70"/>
      <c r="VRF174" s="67"/>
      <c r="VRG174" s="68"/>
      <c r="VRH174" s="69"/>
      <c r="VRI174" s="70"/>
      <c r="VRJ174" s="67"/>
      <c r="VRK174" s="68"/>
      <c r="VRL174" s="69"/>
      <c r="VRM174" s="70"/>
      <c r="VRN174" s="67"/>
      <c r="VRO174" s="68"/>
      <c r="VRP174" s="69"/>
      <c r="VRQ174" s="70"/>
      <c r="VRR174" s="67"/>
      <c r="VRS174" s="68"/>
      <c r="VRT174" s="69"/>
      <c r="VRU174" s="70"/>
      <c r="VRV174" s="67"/>
      <c r="VRW174" s="68"/>
      <c r="VRX174" s="69"/>
      <c r="VRY174" s="70"/>
      <c r="VRZ174" s="67"/>
      <c r="VSA174" s="68"/>
      <c r="VSB174" s="69"/>
      <c r="VSC174" s="70"/>
      <c r="VSD174" s="67"/>
      <c r="VSE174" s="68"/>
      <c r="VSF174" s="69"/>
      <c r="VSG174" s="70"/>
      <c r="VSH174" s="67"/>
      <c r="VSI174" s="68"/>
      <c r="VSJ174" s="69"/>
      <c r="VSK174" s="70"/>
      <c r="VSL174" s="67"/>
      <c r="VSM174" s="68"/>
      <c r="VSN174" s="69"/>
      <c r="VSO174" s="70"/>
      <c r="VSP174" s="67"/>
      <c r="VSQ174" s="68"/>
      <c r="VSR174" s="69"/>
      <c r="VSS174" s="70"/>
      <c r="VST174" s="67"/>
      <c r="VSU174" s="68"/>
      <c r="VSV174" s="69"/>
      <c r="VSW174" s="70"/>
      <c r="VSX174" s="67"/>
      <c r="VSY174" s="68"/>
      <c r="VSZ174" s="69"/>
      <c r="VTA174" s="70"/>
      <c r="VTB174" s="67"/>
      <c r="VTC174" s="68"/>
      <c r="VTD174" s="69"/>
      <c r="VTE174" s="70"/>
      <c r="VTF174" s="67"/>
      <c r="VTG174" s="68"/>
      <c r="VTH174" s="69"/>
      <c r="VTI174" s="70"/>
      <c r="VTJ174" s="67"/>
      <c r="VTK174" s="68"/>
      <c r="VTL174" s="69"/>
      <c r="VTM174" s="70"/>
      <c r="VTN174" s="67"/>
      <c r="VTO174" s="68"/>
      <c r="VTP174" s="69"/>
      <c r="VTQ174" s="70"/>
      <c r="VTR174" s="67"/>
      <c r="VTS174" s="68"/>
      <c r="VTT174" s="69"/>
      <c r="VTU174" s="70"/>
      <c r="VTV174" s="67"/>
      <c r="VTW174" s="68"/>
      <c r="VTX174" s="69"/>
      <c r="VTY174" s="70"/>
      <c r="VTZ174" s="67"/>
      <c r="VUA174" s="68"/>
      <c r="VUB174" s="69"/>
      <c r="VUC174" s="70"/>
      <c r="VUD174" s="67"/>
      <c r="VUE174" s="68"/>
      <c r="VUF174" s="69"/>
      <c r="VUG174" s="70"/>
      <c r="VUH174" s="67"/>
      <c r="VUI174" s="68"/>
      <c r="VUJ174" s="69"/>
      <c r="VUK174" s="70"/>
      <c r="VUL174" s="67"/>
      <c r="VUM174" s="68"/>
      <c r="VUN174" s="69"/>
      <c r="VUO174" s="70"/>
      <c r="VUP174" s="67"/>
      <c r="VUQ174" s="68"/>
      <c r="VUR174" s="69"/>
      <c r="VUS174" s="70"/>
      <c r="VUT174" s="67"/>
      <c r="VUU174" s="68"/>
      <c r="VUV174" s="69"/>
      <c r="VUW174" s="70"/>
      <c r="VUX174" s="67"/>
      <c r="VUY174" s="68"/>
      <c r="VUZ174" s="69"/>
      <c r="VVA174" s="70"/>
      <c r="VVB174" s="67"/>
      <c r="VVC174" s="68"/>
      <c r="VVD174" s="69"/>
      <c r="VVE174" s="70"/>
      <c r="VVF174" s="67"/>
      <c r="VVG174" s="68"/>
      <c r="VVH174" s="69"/>
      <c r="VVI174" s="70"/>
      <c r="VVJ174" s="67"/>
      <c r="VVK174" s="68"/>
      <c r="VVL174" s="69"/>
      <c r="VVM174" s="70"/>
      <c r="VVN174" s="67"/>
      <c r="VVO174" s="68"/>
      <c r="VVP174" s="69"/>
      <c r="VVQ174" s="70"/>
      <c r="VVR174" s="67"/>
      <c r="VVS174" s="68"/>
      <c r="VVT174" s="69"/>
      <c r="VVU174" s="70"/>
      <c r="VVV174" s="67"/>
      <c r="VVW174" s="68"/>
      <c r="VVX174" s="69"/>
      <c r="VVY174" s="70"/>
      <c r="VVZ174" s="67"/>
      <c r="VWA174" s="68"/>
      <c r="VWB174" s="69"/>
      <c r="VWC174" s="70"/>
      <c r="VWD174" s="67"/>
      <c r="VWE174" s="68"/>
      <c r="VWF174" s="69"/>
      <c r="VWG174" s="70"/>
      <c r="VWH174" s="67"/>
      <c r="VWI174" s="68"/>
      <c r="VWJ174" s="69"/>
      <c r="VWK174" s="70"/>
      <c r="VWL174" s="67"/>
      <c r="VWM174" s="68"/>
      <c r="VWN174" s="69"/>
      <c r="VWO174" s="70"/>
      <c r="VWP174" s="67"/>
      <c r="VWQ174" s="68"/>
      <c r="VWR174" s="69"/>
      <c r="VWS174" s="70"/>
      <c r="VWT174" s="67"/>
      <c r="VWU174" s="68"/>
      <c r="VWV174" s="69"/>
      <c r="VWW174" s="70"/>
      <c r="VWX174" s="67"/>
      <c r="VWY174" s="68"/>
      <c r="VWZ174" s="69"/>
      <c r="VXA174" s="70"/>
      <c r="VXB174" s="67"/>
      <c r="VXC174" s="68"/>
      <c r="VXD174" s="69"/>
      <c r="VXE174" s="70"/>
      <c r="VXF174" s="67"/>
      <c r="VXG174" s="68"/>
      <c r="VXH174" s="69"/>
      <c r="VXI174" s="70"/>
      <c r="VXJ174" s="67"/>
      <c r="VXK174" s="68"/>
      <c r="VXL174" s="69"/>
      <c r="VXM174" s="70"/>
      <c r="VXN174" s="67"/>
      <c r="VXO174" s="68"/>
      <c r="VXP174" s="69"/>
      <c r="VXQ174" s="70"/>
      <c r="VXR174" s="67"/>
      <c r="VXS174" s="68"/>
      <c r="VXT174" s="69"/>
      <c r="VXU174" s="70"/>
      <c r="VXV174" s="67"/>
      <c r="VXW174" s="68"/>
      <c r="VXX174" s="69"/>
      <c r="VXY174" s="70"/>
      <c r="VXZ174" s="67"/>
      <c r="VYA174" s="68"/>
      <c r="VYB174" s="69"/>
      <c r="VYC174" s="70"/>
      <c r="VYD174" s="67"/>
      <c r="VYE174" s="68"/>
      <c r="VYF174" s="69"/>
      <c r="VYG174" s="70"/>
      <c r="VYH174" s="67"/>
      <c r="VYI174" s="68"/>
      <c r="VYJ174" s="69"/>
      <c r="VYK174" s="70"/>
      <c r="VYL174" s="67"/>
      <c r="VYM174" s="68"/>
      <c r="VYN174" s="69"/>
      <c r="VYO174" s="70"/>
      <c r="VYP174" s="67"/>
      <c r="VYQ174" s="68"/>
      <c r="VYR174" s="69"/>
      <c r="VYS174" s="70"/>
      <c r="VYT174" s="67"/>
      <c r="VYU174" s="68"/>
      <c r="VYV174" s="69"/>
      <c r="VYW174" s="70"/>
      <c r="VYX174" s="67"/>
      <c r="VYY174" s="68"/>
      <c r="VYZ174" s="69"/>
      <c r="VZA174" s="70"/>
      <c r="VZB174" s="67"/>
      <c r="VZC174" s="68"/>
      <c r="VZD174" s="69"/>
      <c r="VZE174" s="70"/>
      <c r="VZF174" s="67"/>
      <c r="VZG174" s="68"/>
      <c r="VZH174" s="69"/>
      <c r="VZI174" s="70"/>
      <c r="VZJ174" s="67"/>
      <c r="VZK174" s="68"/>
      <c r="VZL174" s="69"/>
      <c r="VZM174" s="70"/>
      <c r="VZN174" s="67"/>
      <c r="VZO174" s="68"/>
      <c r="VZP174" s="69"/>
      <c r="VZQ174" s="70"/>
      <c r="VZR174" s="67"/>
      <c r="VZS174" s="68"/>
      <c r="VZT174" s="69"/>
      <c r="VZU174" s="70"/>
      <c r="VZV174" s="67"/>
      <c r="VZW174" s="68"/>
      <c r="VZX174" s="69"/>
      <c r="VZY174" s="70"/>
      <c r="VZZ174" s="67"/>
      <c r="WAA174" s="68"/>
      <c r="WAB174" s="69"/>
      <c r="WAC174" s="70"/>
      <c r="WAD174" s="67"/>
      <c r="WAE174" s="68"/>
      <c r="WAF174" s="69"/>
      <c r="WAG174" s="70"/>
      <c r="WAH174" s="67"/>
      <c r="WAI174" s="68"/>
      <c r="WAJ174" s="69"/>
      <c r="WAK174" s="70"/>
      <c r="WAL174" s="67"/>
      <c r="WAM174" s="68"/>
      <c r="WAN174" s="69"/>
      <c r="WAO174" s="70"/>
      <c r="WAP174" s="67"/>
      <c r="WAQ174" s="68"/>
      <c r="WAR174" s="69"/>
      <c r="WAS174" s="70"/>
      <c r="WAT174" s="67"/>
      <c r="WAU174" s="68"/>
      <c r="WAV174" s="69"/>
      <c r="WAW174" s="70"/>
      <c r="WAX174" s="67"/>
      <c r="WAY174" s="68"/>
      <c r="WAZ174" s="69"/>
      <c r="WBA174" s="70"/>
      <c r="WBB174" s="67"/>
      <c r="WBC174" s="68"/>
      <c r="WBD174" s="69"/>
      <c r="WBE174" s="70"/>
      <c r="WBF174" s="67"/>
      <c r="WBG174" s="68"/>
      <c r="WBH174" s="69"/>
      <c r="WBI174" s="70"/>
      <c r="WBJ174" s="67"/>
      <c r="WBK174" s="68"/>
      <c r="WBL174" s="69"/>
      <c r="WBM174" s="70"/>
      <c r="WBN174" s="67"/>
      <c r="WBO174" s="68"/>
      <c r="WBP174" s="69"/>
      <c r="WBQ174" s="70"/>
      <c r="WBR174" s="67"/>
      <c r="WBS174" s="68"/>
      <c r="WBT174" s="69"/>
      <c r="WBU174" s="70"/>
      <c r="WBV174" s="67"/>
      <c r="WBW174" s="68"/>
      <c r="WBX174" s="69"/>
      <c r="WBY174" s="70"/>
      <c r="WBZ174" s="67"/>
      <c r="WCA174" s="68"/>
      <c r="WCB174" s="69"/>
      <c r="WCC174" s="70"/>
      <c r="WCD174" s="67"/>
      <c r="WCE174" s="68"/>
      <c r="WCF174" s="69"/>
      <c r="WCG174" s="70"/>
      <c r="WCH174" s="67"/>
      <c r="WCI174" s="68"/>
      <c r="WCJ174" s="69"/>
      <c r="WCK174" s="70"/>
      <c r="WCL174" s="67"/>
      <c r="WCM174" s="68"/>
      <c r="WCN174" s="69"/>
      <c r="WCO174" s="70"/>
      <c r="WCP174" s="67"/>
      <c r="WCQ174" s="68"/>
      <c r="WCR174" s="69"/>
      <c r="WCS174" s="70"/>
      <c r="WCT174" s="67"/>
      <c r="WCU174" s="68"/>
      <c r="WCV174" s="69"/>
      <c r="WCW174" s="70"/>
      <c r="WCX174" s="67"/>
      <c r="WCY174" s="68"/>
      <c r="WCZ174" s="69"/>
      <c r="WDA174" s="70"/>
      <c r="WDB174" s="67"/>
      <c r="WDC174" s="68"/>
      <c r="WDD174" s="69"/>
      <c r="WDE174" s="70"/>
      <c r="WDF174" s="67"/>
      <c r="WDG174" s="68"/>
      <c r="WDH174" s="69"/>
      <c r="WDI174" s="70"/>
      <c r="WDJ174" s="67"/>
      <c r="WDK174" s="68"/>
      <c r="WDL174" s="69"/>
      <c r="WDM174" s="70"/>
      <c r="WDN174" s="67"/>
      <c r="WDO174" s="68"/>
      <c r="WDP174" s="69"/>
      <c r="WDQ174" s="70"/>
      <c r="WDR174" s="67"/>
      <c r="WDS174" s="68"/>
      <c r="WDT174" s="69"/>
      <c r="WDU174" s="70"/>
      <c r="WDV174" s="67"/>
      <c r="WDW174" s="68"/>
      <c r="WDX174" s="69"/>
      <c r="WDY174" s="70"/>
      <c r="WDZ174" s="67"/>
      <c r="WEA174" s="68"/>
      <c r="WEB174" s="69"/>
      <c r="WEC174" s="70"/>
      <c r="WED174" s="67"/>
      <c r="WEE174" s="68"/>
      <c r="WEF174" s="69"/>
      <c r="WEG174" s="70"/>
      <c r="WEH174" s="67"/>
      <c r="WEI174" s="68"/>
      <c r="WEJ174" s="69"/>
      <c r="WEK174" s="70"/>
      <c r="WEL174" s="67"/>
      <c r="WEM174" s="68"/>
      <c r="WEN174" s="69"/>
      <c r="WEO174" s="70"/>
      <c r="WEP174" s="67"/>
      <c r="WEQ174" s="68"/>
      <c r="WER174" s="69"/>
      <c r="WES174" s="70"/>
      <c r="WET174" s="67"/>
      <c r="WEU174" s="68"/>
      <c r="WEV174" s="69"/>
      <c r="WEW174" s="70"/>
      <c r="WEX174" s="67"/>
      <c r="WEY174" s="68"/>
      <c r="WEZ174" s="69"/>
      <c r="WFA174" s="70"/>
      <c r="WFB174" s="67"/>
      <c r="WFC174" s="68"/>
      <c r="WFD174" s="69"/>
      <c r="WFE174" s="70"/>
      <c r="WFF174" s="67"/>
      <c r="WFG174" s="68"/>
      <c r="WFH174" s="69"/>
      <c r="WFI174" s="70"/>
      <c r="WFJ174" s="67"/>
      <c r="WFK174" s="68"/>
      <c r="WFL174" s="69"/>
      <c r="WFM174" s="70"/>
      <c r="WFN174" s="67"/>
      <c r="WFO174" s="68"/>
      <c r="WFP174" s="69"/>
      <c r="WFQ174" s="70"/>
      <c r="WFR174" s="67"/>
      <c r="WFS174" s="68"/>
      <c r="WFT174" s="69"/>
      <c r="WFU174" s="70"/>
      <c r="WFV174" s="67"/>
      <c r="WFW174" s="68"/>
      <c r="WFX174" s="69"/>
      <c r="WFY174" s="70"/>
      <c r="WFZ174" s="67"/>
      <c r="WGA174" s="68"/>
      <c r="WGB174" s="69"/>
      <c r="WGC174" s="70"/>
      <c r="WGD174" s="67"/>
      <c r="WGE174" s="68"/>
      <c r="WGF174" s="69"/>
      <c r="WGG174" s="70"/>
      <c r="WGH174" s="67"/>
      <c r="WGI174" s="68"/>
      <c r="WGJ174" s="69"/>
      <c r="WGK174" s="70"/>
      <c r="WGL174" s="67"/>
      <c r="WGM174" s="68"/>
      <c r="WGN174" s="69"/>
      <c r="WGO174" s="70"/>
      <c r="WGP174" s="67"/>
      <c r="WGQ174" s="68"/>
      <c r="WGR174" s="69"/>
      <c r="WGS174" s="70"/>
      <c r="WGT174" s="67"/>
      <c r="WGU174" s="68"/>
      <c r="WGV174" s="69"/>
      <c r="WGW174" s="70"/>
      <c r="WGX174" s="67"/>
      <c r="WGY174" s="68"/>
      <c r="WGZ174" s="69"/>
      <c r="WHA174" s="70"/>
      <c r="WHB174" s="67"/>
      <c r="WHC174" s="68"/>
      <c r="WHD174" s="69"/>
      <c r="WHE174" s="70"/>
      <c r="WHF174" s="67"/>
      <c r="WHG174" s="68"/>
      <c r="WHH174" s="69"/>
      <c r="WHI174" s="70"/>
      <c r="WHJ174" s="67"/>
      <c r="WHK174" s="68"/>
      <c r="WHL174" s="69"/>
      <c r="WHM174" s="70"/>
      <c r="WHN174" s="67"/>
      <c r="WHO174" s="68"/>
      <c r="WHP174" s="69"/>
      <c r="WHQ174" s="70"/>
      <c r="WHR174" s="67"/>
      <c r="WHS174" s="68"/>
      <c r="WHT174" s="69"/>
      <c r="WHU174" s="70"/>
      <c r="WHV174" s="67"/>
      <c r="WHW174" s="68"/>
      <c r="WHX174" s="69"/>
      <c r="WHY174" s="70"/>
      <c r="WHZ174" s="67"/>
      <c r="WIA174" s="68"/>
      <c r="WIB174" s="69"/>
      <c r="WIC174" s="70"/>
      <c r="WID174" s="67"/>
      <c r="WIE174" s="68"/>
      <c r="WIF174" s="69"/>
      <c r="WIG174" s="70"/>
      <c r="WIH174" s="67"/>
      <c r="WII174" s="68"/>
      <c r="WIJ174" s="69"/>
      <c r="WIK174" s="70"/>
      <c r="WIL174" s="67"/>
      <c r="WIM174" s="68"/>
      <c r="WIN174" s="69"/>
      <c r="WIO174" s="70"/>
      <c r="WIP174" s="67"/>
      <c r="WIQ174" s="68"/>
      <c r="WIR174" s="69"/>
      <c r="WIS174" s="70"/>
      <c r="WIT174" s="67"/>
      <c r="WIU174" s="68"/>
      <c r="WIV174" s="69"/>
      <c r="WIW174" s="70"/>
      <c r="WIX174" s="67"/>
      <c r="WIY174" s="68"/>
      <c r="WIZ174" s="69"/>
      <c r="WJA174" s="70"/>
      <c r="WJB174" s="67"/>
      <c r="WJC174" s="68"/>
      <c r="WJD174" s="69"/>
      <c r="WJE174" s="70"/>
      <c r="WJF174" s="67"/>
      <c r="WJG174" s="68"/>
      <c r="WJH174" s="69"/>
      <c r="WJI174" s="70"/>
      <c r="WJJ174" s="67"/>
      <c r="WJK174" s="68"/>
      <c r="WJL174" s="69"/>
      <c r="WJM174" s="70"/>
      <c r="WJN174" s="67"/>
      <c r="WJO174" s="68"/>
      <c r="WJP174" s="69"/>
      <c r="WJQ174" s="70"/>
      <c r="WJR174" s="67"/>
      <c r="WJS174" s="68"/>
      <c r="WJT174" s="69"/>
      <c r="WJU174" s="70"/>
      <c r="WJV174" s="67"/>
      <c r="WJW174" s="68"/>
      <c r="WJX174" s="69"/>
      <c r="WJY174" s="70"/>
      <c r="WJZ174" s="67"/>
      <c r="WKA174" s="68"/>
      <c r="WKB174" s="69"/>
      <c r="WKC174" s="70"/>
      <c r="WKD174" s="67"/>
      <c r="WKE174" s="68"/>
      <c r="WKF174" s="69"/>
      <c r="WKG174" s="70"/>
      <c r="WKH174" s="67"/>
      <c r="WKI174" s="68"/>
      <c r="WKJ174" s="69"/>
      <c r="WKK174" s="70"/>
      <c r="WKL174" s="67"/>
      <c r="WKM174" s="68"/>
      <c r="WKN174" s="69"/>
      <c r="WKO174" s="70"/>
      <c r="WKP174" s="67"/>
      <c r="WKQ174" s="68"/>
      <c r="WKR174" s="69"/>
      <c r="WKS174" s="70"/>
      <c r="WKT174" s="67"/>
      <c r="WKU174" s="68"/>
      <c r="WKV174" s="69"/>
      <c r="WKW174" s="70"/>
      <c r="WKX174" s="67"/>
      <c r="WKY174" s="68"/>
      <c r="WKZ174" s="69"/>
      <c r="WLA174" s="70"/>
      <c r="WLB174" s="67"/>
      <c r="WLC174" s="68"/>
      <c r="WLD174" s="69"/>
      <c r="WLE174" s="70"/>
      <c r="WLF174" s="67"/>
      <c r="WLG174" s="68"/>
      <c r="WLH174" s="69"/>
      <c r="WLI174" s="70"/>
      <c r="WLJ174" s="67"/>
      <c r="WLK174" s="68"/>
      <c r="WLL174" s="69"/>
      <c r="WLM174" s="70"/>
      <c r="WLN174" s="67"/>
      <c r="WLO174" s="68"/>
      <c r="WLP174" s="69"/>
      <c r="WLQ174" s="70"/>
      <c r="WLR174" s="67"/>
      <c r="WLS174" s="68"/>
      <c r="WLT174" s="69"/>
      <c r="WLU174" s="70"/>
      <c r="WLV174" s="67"/>
      <c r="WLW174" s="68"/>
      <c r="WLX174" s="69"/>
      <c r="WLY174" s="70"/>
      <c r="WLZ174" s="67"/>
      <c r="WMA174" s="68"/>
      <c r="WMB174" s="69"/>
      <c r="WMC174" s="70"/>
      <c r="WMD174" s="67"/>
      <c r="WME174" s="68"/>
      <c r="WMF174" s="69"/>
      <c r="WMG174" s="70"/>
      <c r="WMH174" s="67"/>
      <c r="WMI174" s="68"/>
      <c r="WMJ174" s="69"/>
      <c r="WMK174" s="70"/>
      <c r="WML174" s="67"/>
      <c r="WMM174" s="68"/>
      <c r="WMN174" s="69"/>
      <c r="WMO174" s="70"/>
      <c r="WMP174" s="67"/>
      <c r="WMQ174" s="68"/>
      <c r="WMR174" s="69"/>
      <c r="WMS174" s="70"/>
      <c r="WMT174" s="67"/>
      <c r="WMU174" s="68"/>
      <c r="WMV174" s="69"/>
      <c r="WMW174" s="70"/>
      <c r="WMX174" s="67"/>
      <c r="WMY174" s="68"/>
      <c r="WMZ174" s="69"/>
      <c r="WNA174" s="70"/>
      <c r="WNB174" s="67"/>
      <c r="WNC174" s="68"/>
      <c r="WND174" s="69"/>
      <c r="WNE174" s="70"/>
      <c r="WNF174" s="67"/>
      <c r="WNG174" s="68"/>
      <c r="WNH174" s="69"/>
      <c r="WNI174" s="70"/>
      <c r="WNJ174" s="67"/>
      <c r="WNK174" s="68"/>
      <c r="WNL174" s="69"/>
      <c r="WNM174" s="70"/>
      <c r="WNN174" s="67"/>
      <c r="WNO174" s="68"/>
      <c r="WNP174" s="69"/>
      <c r="WNQ174" s="70"/>
      <c r="WNR174" s="67"/>
      <c r="WNS174" s="68"/>
      <c r="WNT174" s="69"/>
      <c r="WNU174" s="70"/>
      <c r="WNV174" s="67"/>
      <c r="WNW174" s="68"/>
      <c r="WNX174" s="69"/>
      <c r="WNY174" s="70"/>
      <c r="WNZ174" s="67"/>
      <c r="WOA174" s="68"/>
      <c r="WOB174" s="69"/>
      <c r="WOC174" s="70"/>
      <c r="WOD174" s="67"/>
      <c r="WOE174" s="68"/>
      <c r="WOF174" s="69"/>
      <c r="WOG174" s="70"/>
      <c r="WOH174" s="67"/>
      <c r="WOI174" s="68"/>
      <c r="WOJ174" s="69"/>
      <c r="WOK174" s="70"/>
      <c r="WOL174" s="67"/>
      <c r="WOM174" s="68"/>
      <c r="WON174" s="69"/>
      <c r="WOO174" s="70"/>
      <c r="WOP174" s="67"/>
      <c r="WOQ174" s="68"/>
      <c r="WOR174" s="69"/>
      <c r="WOS174" s="70"/>
      <c r="WOT174" s="67"/>
      <c r="WOU174" s="68"/>
      <c r="WOV174" s="69"/>
      <c r="WOW174" s="70"/>
      <c r="WOX174" s="67"/>
      <c r="WOY174" s="68"/>
      <c r="WOZ174" s="69"/>
      <c r="WPA174" s="70"/>
      <c r="WPB174" s="67"/>
      <c r="WPC174" s="68"/>
      <c r="WPD174" s="69"/>
      <c r="WPE174" s="70"/>
      <c r="WPF174" s="67"/>
      <c r="WPG174" s="68"/>
      <c r="WPH174" s="69"/>
      <c r="WPI174" s="70"/>
      <c r="WPJ174" s="67"/>
      <c r="WPK174" s="68"/>
      <c r="WPL174" s="69"/>
      <c r="WPM174" s="70"/>
      <c r="WPN174" s="67"/>
      <c r="WPO174" s="68"/>
      <c r="WPP174" s="69"/>
      <c r="WPQ174" s="70"/>
      <c r="WPR174" s="67"/>
      <c r="WPS174" s="68"/>
      <c r="WPT174" s="69"/>
      <c r="WPU174" s="70"/>
      <c r="WPV174" s="67"/>
      <c r="WPW174" s="68"/>
      <c r="WPX174" s="69"/>
      <c r="WPY174" s="70"/>
      <c r="WPZ174" s="67"/>
      <c r="WQA174" s="68"/>
      <c r="WQB174" s="69"/>
      <c r="WQC174" s="70"/>
      <c r="WQD174" s="67"/>
      <c r="WQE174" s="68"/>
      <c r="WQF174" s="69"/>
      <c r="WQG174" s="70"/>
      <c r="WQH174" s="67"/>
      <c r="WQI174" s="68"/>
      <c r="WQJ174" s="69"/>
      <c r="WQK174" s="70"/>
      <c r="WQL174" s="67"/>
      <c r="WQM174" s="68"/>
      <c r="WQN174" s="69"/>
      <c r="WQO174" s="70"/>
      <c r="WQP174" s="67"/>
      <c r="WQQ174" s="68"/>
      <c r="WQR174" s="69"/>
      <c r="WQS174" s="70"/>
      <c r="WQT174" s="67"/>
      <c r="WQU174" s="68"/>
      <c r="WQV174" s="69"/>
      <c r="WQW174" s="70"/>
      <c r="WQX174" s="67"/>
      <c r="WQY174" s="68"/>
      <c r="WQZ174" s="69"/>
      <c r="WRA174" s="70"/>
      <c r="WRB174" s="67"/>
      <c r="WRC174" s="68"/>
      <c r="WRD174" s="69"/>
      <c r="WRE174" s="70"/>
      <c r="WRF174" s="67"/>
      <c r="WRG174" s="68"/>
      <c r="WRH174" s="69"/>
      <c r="WRI174" s="70"/>
      <c r="WRJ174" s="67"/>
      <c r="WRK174" s="68"/>
      <c r="WRL174" s="69"/>
      <c r="WRM174" s="70"/>
      <c r="WRN174" s="67"/>
      <c r="WRO174" s="68"/>
      <c r="WRP174" s="69"/>
      <c r="WRQ174" s="70"/>
      <c r="WRR174" s="67"/>
      <c r="WRS174" s="68"/>
      <c r="WRT174" s="69"/>
      <c r="WRU174" s="70"/>
      <c r="WRV174" s="67"/>
      <c r="WRW174" s="68"/>
      <c r="WRX174" s="69"/>
      <c r="WRY174" s="70"/>
      <c r="WRZ174" s="67"/>
      <c r="WSA174" s="68"/>
      <c r="WSB174" s="69"/>
      <c r="WSC174" s="70"/>
      <c r="WSD174" s="67"/>
      <c r="WSE174" s="68"/>
      <c r="WSF174" s="69"/>
      <c r="WSG174" s="70"/>
      <c r="WSH174" s="67"/>
      <c r="WSI174" s="68"/>
      <c r="WSJ174" s="69"/>
      <c r="WSK174" s="70"/>
      <c r="WSL174" s="67"/>
      <c r="WSM174" s="68"/>
      <c r="WSN174" s="69"/>
      <c r="WSO174" s="70"/>
      <c r="WSP174" s="67"/>
      <c r="WSQ174" s="68"/>
      <c r="WSR174" s="69"/>
      <c r="WSS174" s="70"/>
      <c r="WST174" s="67"/>
      <c r="WSU174" s="68"/>
      <c r="WSV174" s="69"/>
      <c r="WSW174" s="70"/>
      <c r="WSX174" s="67"/>
      <c r="WSY174" s="68"/>
      <c r="WSZ174" s="69"/>
      <c r="WTA174" s="70"/>
      <c r="WTB174" s="67"/>
      <c r="WTC174" s="68"/>
      <c r="WTD174" s="69"/>
      <c r="WTE174" s="70"/>
      <c r="WTF174" s="67"/>
      <c r="WTG174" s="68"/>
      <c r="WTH174" s="69"/>
      <c r="WTI174" s="70"/>
      <c r="WTJ174" s="67"/>
      <c r="WTK174" s="68"/>
      <c r="WTL174" s="69"/>
      <c r="WTM174" s="70"/>
      <c r="WTN174" s="67"/>
      <c r="WTO174" s="68"/>
      <c r="WTP174" s="69"/>
      <c r="WTQ174" s="70"/>
      <c r="WTR174" s="67"/>
      <c r="WTS174" s="68"/>
      <c r="WTT174" s="69"/>
      <c r="WTU174" s="70"/>
      <c r="WTV174" s="67"/>
      <c r="WTW174" s="68"/>
      <c r="WTX174" s="69"/>
      <c r="WTY174" s="70"/>
      <c r="WTZ174" s="67"/>
      <c r="WUA174" s="68"/>
      <c r="WUB174" s="69"/>
      <c r="WUC174" s="70"/>
      <c r="WUD174" s="67"/>
      <c r="WUE174" s="68"/>
      <c r="WUF174" s="69"/>
      <c r="WUG174" s="70"/>
      <c r="WUH174" s="67"/>
      <c r="WUI174" s="68"/>
      <c r="WUJ174" s="69"/>
      <c r="WUK174" s="70"/>
      <c r="WUL174" s="67"/>
      <c r="WUM174" s="68"/>
      <c r="WUN174" s="69"/>
      <c r="WUO174" s="70"/>
      <c r="WUP174" s="67"/>
      <c r="WUQ174" s="68"/>
      <c r="WUR174" s="69"/>
      <c r="WUS174" s="70"/>
      <c r="WUT174" s="67"/>
      <c r="WUU174" s="68"/>
      <c r="WUV174" s="69"/>
      <c r="WUW174" s="70"/>
      <c r="WUX174" s="67"/>
      <c r="WUY174" s="68"/>
      <c r="WUZ174" s="69"/>
      <c r="WVA174" s="70"/>
      <c r="WVB174" s="67"/>
      <c r="WVC174" s="68"/>
      <c r="WVD174" s="69"/>
      <c r="WVE174" s="70"/>
      <c r="WVF174" s="67"/>
      <c r="WVG174" s="68"/>
      <c r="WVH174" s="69"/>
      <c r="WVI174" s="70"/>
      <c r="WVJ174" s="67"/>
      <c r="WVK174" s="68"/>
      <c r="WVL174" s="69"/>
      <c r="WVM174" s="70"/>
      <c r="WVN174" s="67"/>
      <c r="WVO174" s="68"/>
      <c r="WVP174" s="69"/>
      <c r="WVQ174" s="70"/>
      <c r="WVR174" s="67"/>
      <c r="WVS174" s="68"/>
      <c r="WVT174" s="69"/>
      <c r="WVU174" s="70"/>
      <c r="WVV174" s="67"/>
      <c r="WVW174" s="68"/>
      <c r="WVX174" s="69"/>
      <c r="WVY174" s="70"/>
      <c r="WVZ174" s="67"/>
      <c r="WWA174" s="68"/>
      <c r="WWB174" s="69"/>
      <c r="WWC174" s="70"/>
      <c r="WWD174" s="67"/>
      <c r="WWE174" s="68"/>
      <c r="WWF174" s="69"/>
      <c r="WWG174" s="70"/>
      <c r="WWH174" s="67"/>
      <c r="WWI174" s="68"/>
      <c r="WWJ174" s="69"/>
      <c r="WWK174" s="70"/>
      <c r="WWL174" s="67"/>
      <c r="WWM174" s="68"/>
      <c r="WWN174" s="69"/>
      <c r="WWO174" s="70"/>
      <c r="WWP174" s="67"/>
      <c r="WWQ174" s="68"/>
      <c r="WWR174" s="69"/>
      <c r="WWS174" s="70"/>
      <c r="WWT174" s="67"/>
      <c r="WWU174" s="68"/>
      <c r="WWV174" s="69"/>
      <c r="WWW174" s="70"/>
      <c r="WWX174" s="67"/>
      <c r="WWY174" s="68"/>
      <c r="WWZ174" s="69"/>
      <c r="WXA174" s="70"/>
      <c r="WXB174" s="67"/>
      <c r="WXC174" s="68"/>
      <c r="WXD174" s="69"/>
      <c r="WXE174" s="70"/>
      <c r="WXF174" s="67"/>
      <c r="WXG174" s="68"/>
      <c r="WXH174" s="69"/>
      <c r="WXI174" s="70"/>
      <c r="WXJ174" s="67"/>
      <c r="WXK174" s="68"/>
      <c r="WXL174" s="69"/>
      <c r="WXM174" s="70"/>
      <c r="WXN174" s="67"/>
      <c r="WXO174" s="68"/>
      <c r="WXP174" s="69"/>
      <c r="WXQ174" s="70"/>
      <c r="WXR174" s="67"/>
      <c r="WXS174" s="68"/>
      <c r="WXT174" s="69"/>
      <c r="WXU174" s="70"/>
      <c r="WXV174" s="67"/>
      <c r="WXW174" s="68"/>
      <c r="WXX174" s="69"/>
      <c r="WXY174" s="70"/>
      <c r="WXZ174" s="67"/>
      <c r="WYA174" s="68"/>
      <c r="WYB174" s="69"/>
      <c r="WYC174" s="70"/>
      <c r="WYD174" s="67"/>
      <c r="WYE174" s="68"/>
      <c r="WYF174" s="69"/>
      <c r="WYG174" s="70"/>
      <c r="WYH174" s="67"/>
      <c r="WYI174" s="68"/>
      <c r="WYJ174" s="69"/>
      <c r="WYK174" s="70"/>
      <c r="WYL174" s="67"/>
      <c r="WYM174" s="68"/>
      <c r="WYN174" s="69"/>
      <c r="WYO174" s="70"/>
      <c r="WYP174" s="67"/>
      <c r="WYQ174" s="68"/>
      <c r="WYR174" s="69"/>
      <c r="WYS174" s="70"/>
      <c r="WYT174" s="67"/>
      <c r="WYU174" s="68"/>
      <c r="WYV174" s="69"/>
      <c r="WYW174" s="70"/>
      <c r="WYX174" s="67"/>
      <c r="WYY174" s="68"/>
      <c r="WYZ174" s="69"/>
      <c r="WZA174" s="70"/>
      <c r="WZB174" s="67"/>
      <c r="WZC174" s="68"/>
      <c r="WZD174" s="69"/>
      <c r="WZE174" s="70"/>
      <c r="WZF174" s="67"/>
      <c r="WZG174" s="68"/>
      <c r="WZH174" s="69"/>
      <c r="WZI174" s="70"/>
      <c r="WZJ174" s="67"/>
      <c r="WZK174" s="68"/>
      <c r="WZL174" s="69"/>
      <c r="WZM174" s="70"/>
      <c r="WZN174" s="67"/>
      <c r="WZO174" s="68"/>
      <c r="WZP174" s="69"/>
      <c r="WZQ174" s="70"/>
      <c r="WZR174" s="67"/>
      <c r="WZS174" s="68"/>
      <c r="WZT174" s="69"/>
      <c r="WZU174" s="70"/>
      <c r="WZV174" s="67"/>
      <c r="WZW174" s="68"/>
      <c r="WZX174" s="69"/>
      <c r="WZY174" s="70"/>
      <c r="WZZ174" s="67"/>
      <c r="XAA174" s="68"/>
      <c r="XAB174" s="69"/>
      <c r="XAC174" s="70"/>
      <c r="XAD174" s="67"/>
      <c r="XAE174" s="68"/>
      <c r="XAF174" s="69"/>
      <c r="XAG174" s="70"/>
      <c r="XAH174" s="67"/>
      <c r="XAI174" s="68"/>
      <c r="XAJ174" s="69"/>
      <c r="XAK174" s="70"/>
      <c r="XAL174" s="67"/>
      <c r="XAM174" s="68"/>
      <c r="XAN174" s="69"/>
      <c r="XAO174" s="70"/>
      <c r="XAP174" s="67"/>
      <c r="XAQ174" s="68"/>
      <c r="XAR174" s="69"/>
      <c r="XAS174" s="70"/>
      <c r="XAT174" s="67"/>
      <c r="XAU174" s="68"/>
      <c r="XAV174" s="69"/>
      <c r="XAW174" s="70"/>
      <c r="XAX174" s="67"/>
      <c r="XAY174" s="68"/>
      <c r="XAZ174" s="69"/>
      <c r="XBA174" s="70"/>
      <c r="XBB174" s="67"/>
      <c r="XBC174" s="68"/>
      <c r="XBD174" s="69"/>
      <c r="XBE174" s="70"/>
      <c r="XBF174" s="67"/>
      <c r="XBG174" s="68"/>
      <c r="XBH174" s="69"/>
      <c r="XBI174" s="70"/>
      <c r="XBJ174" s="67"/>
      <c r="XBK174" s="68"/>
      <c r="XBL174" s="69"/>
      <c r="XBM174" s="70"/>
      <c r="XBN174" s="67"/>
      <c r="XBO174" s="68"/>
      <c r="XBP174" s="69"/>
      <c r="XBQ174" s="70"/>
      <c r="XBR174" s="67"/>
      <c r="XBS174" s="68"/>
      <c r="XBT174" s="69"/>
      <c r="XBU174" s="70"/>
      <c r="XBV174" s="67"/>
      <c r="XBW174" s="68"/>
      <c r="XBX174" s="69"/>
      <c r="XBY174" s="70"/>
      <c r="XBZ174" s="67"/>
      <c r="XCA174" s="68"/>
      <c r="XCB174" s="69"/>
      <c r="XCC174" s="70"/>
      <c r="XCD174" s="67"/>
      <c r="XCE174" s="68"/>
      <c r="XCF174" s="69"/>
      <c r="XCG174" s="70"/>
      <c r="XCH174" s="67"/>
      <c r="XCI174" s="68"/>
      <c r="XCJ174" s="69"/>
      <c r="XCK174" s="70"/>
      <c r="XCL174" s="67"/>
      <c r="XCM174" s="68"/>
      <c r="XCN174" s="69"/>
      <c r="XCO174" s="70"/>
      <c r="XCP174" s="67"/>
      <c r="XCQ174" s="68"/>
      <c r="XCR174" s="69"/>
      <c r="XCS174" s="70"/>
      <c r="XCT174" s="67"/>
      <c r="XCU174" s="68"/>
      <c r="XCV174" s="69"/>
      <c r="XCW174" s="70"/>
      <c r="XCX174" s="67"/>
      <c r="XCY174" s="68"/>
      <c r="XCZ174" s="69"/>
      <c r="XDA174" s="70"/>
      <c r="XDB174" s="67"/>
      <c r="XDC174" s="68"/>
      <c r="XDD174" s="69"/>
      <c r="XDE174" s="70"/>
      <c r="XDF174" s="67"/>
      <c r="XDG174" s="68"/>
      <c r="XDH174" s="69"/>
      <c r="XDI174" s="70"/>
      <c r="XDJ174" s="67"/>
      <c r="XDK174" s="68"/>
      <c r="XDL174" s="69"/>
      <c r="XDM174" s="70"/>
      <c r="XDN174" s="67"/>
      <c r="XDO174" s="68"/>
      <c r="XDP174" s="69"/>
      <c r="XDQ174" s="70"/>
      <c r="XDR174" s="67"/>
      <c r="XDS174" s="68"/>
      <c r="XDT174" s="69"/>
      <c r="XDU174" s="70"/>
      <c r="XDV174" s="67"/>
      <c r="XDW174" s="68"/>
      <c r="XDX174" s="69"/>
      <c r="XDY174" s="70"/>
      <c r="XDZ174" s="67"/>
      <c r="XEA174" s="68"/>
      <c r="XEB174" s="69"/>
      <c r="XEC174" s="70"/>
      <c r="XED174" s="67"/>
      <c r="XEE174" s="68"/>
      <c r="XEF174" s="69"/>
      <c r="XEG174" s="70"/>
      <c r="XEH174" s="67"/>
      <c r="XEI174" s="68"/>
      <c r="XEJ174" s="69"/>
      <c r="XEK174" s="70"/>
      <c r="XEL174" s="67"/>
      <c r="XEM174" s="68"/>
      <c r="XEN174" s="69"/>
      <c r="XEO174" s="70"/>
      <c r="XEP174" s="67"/>
      <c r="XEQ174" s="68"/>
      <c r="XER174" s="69"/>
      <c r="XES174" s="70"/>
      <c r="XET174" s="67"/>
      <c r="XEU174" s="68"/>
      <c r="XEV174" s="69"/>
      <c r="XEW174" s="70"/>
      <c r="XEX174" s="67"/>
      <c r="XEY174" s="68"/>
      <c r="XEZ174" s="69"/>
      <c r="XFA174" s="70"/>
    </row>
    <row r="175" spans="1:16381" x14ac:dyDescent="0.25">
      <c r="A175" s="85"/>
      <c r="B175" s="76" t="s">
        <v>222</v>
      </c>
      <c r="C175" s="16"/>
      <c r="D175" s="16"/>
      <c r="E175" s="188"/>
      <c r="F175" s="173"/>
      <c r="G175" s="78"/>
      <c r="H175" s="158"/>
    </row>
    <row r="176" spans="1:16381" x14ac:dyDescent="0.25">
      <c r="A176" s="85" t="s">
        <v>17</v>
      </c>
      <c r="B176" s="21" t="s">
        <v>224</v>
      </c>
      <c r="C176" s="16" t="s">
        <v>19</v>
      </c>
      <c r="D176" s="10">
        <f>7+3</f>
        <v>10</v>
      </c>
      <c r="E176" s="182">
        <v>194419</v>
      </c>
      <c r="F176" s="173">
        <v>73400</v>
      </c>
      <c r="G176" s="173">
        <f>E176+F176</f>
        <v>267819</v>
      </c>
      <c r="H176" s="156">
        <f>D176*G176</f>
        <v>2678190</v>
      </c>
    </row>
    <row r="177" spans="1:8" x14ac:dyDescent="0.25">
      <c r="A177" s="85" t="s">
        <v>38</v>
      </c>
      <c r="B177" s="21" t="s">
        <v>244</v>
      </c>
      <c r="C177" s="16" t="s">
        <v>19</v>
      </c>
      <c r="D177" s="58">
        <v>1</v>
      </c>
      <c r="E177" s="182">
        <v>750000</v>
      </c>
      <c r="F177" s="173">
        <v>96615</v>
      </c>
      <c r="G177" s="173">
        <f>E177+F177</f>
        <v>846615</v>
      </c>
      <c r="H177" s="156">
        <f>D177*G177</f>
        <v>846615</v>
      </c>
    </row>
    <row r="178" spans="1:8" x14ac:dyDescent="0.25">
      <c r="A178" s="85" t="s">
        <v>22</v>
      </c>
      <c r="B178" s="21" t="s">
        <v>191</v>
      </c>
      <c r="C178" s="16" t="s">
        <v>14</v>
      </c>
      <c r="D178" s="10">
        <f>+D13</f>
        <v>65</v>
      </c>
      <c r="E178" s="182">
        <v>38906</v>
      </c>
      <c r="F178" s="182">
        <v>38646</v>
      </c>
      <c r="G178" s="173">
        <f>E178+F178</f>
        <v>77552</v>
      </c>
      <c r="H178" s="156">
        <f>D178*G178</f>
        <v>5040880</v>
      </c>
    </row>
    <row r="179" spans="1:8" x14ac:dyDescent="0.25">
      <c r="A179" s="106"/>
      <c r="B179" s="76" t="s">
        <v>186</v>
      </c>
      <c r="C179" s="16"/>
      <c r="D179" s="10"/>
      <c r="E179" s="188"/>
      <c r="F179" s="173"/>
      <c r="G179" s="78"/>
      <c r="H179" s="158"/>
    </row>
    <row r="180" spans="1:8" ht="26.25" x14ac:dyDescent="0.25">
      <c r="A180" s="85" t="s">
        <v>23</v>
      </c>
      <c r="B180" s="32" t="s">
        <v>245</v>
      </c>
      <c r="C180" s="154" t="s">
        <v>66</v>
      </c>
      <c r="D180" s="155">
        <v>1</v>
      </c>
      <c r="E180" s="183">
        <v>500000</v>
      </c>
      <c r="F180" s="173"/>
      <c r="G180" s="156">
        <f>E180+F180</f>
        <v>500000</v>
      </c>
      <c r="H180" s="156">
        <f>D180*G180</f>
        <v>500000</v>
      </c>
    </row>
    <row r="181" spans="1:8" x14ac:dyDescent="0.25">
      <c r="A181" s="276"/>
      <c r="B181" s="277"/>
      <c r="C181" s="16"/>
      <c r="D181" s="16"/>
      <c r="E181" s="185"/>
      <c r="F181" s="173"/>
      <c r="G181" s="78"/>
      <c r="H181" s="158"/>
    </row>
    <row r="182" spans="1:8" x14ac:dyDescent="0.25">
      <c r="A182" s="105">
        <v>17</v>
      </c>
      <c r="B182" s="46" t="s">
        <v>67</v>
      </c>
      <c r="C182" s="18"/>
      <c r="D182" s="19"/>
      <c r="E182" s="169"/>
      <c r="F182" s="207"/>
      <c r="G182" s="215"/>
      <c r="H182" s="224">
        <f>H183+H188+H189+H190+H191+H192+H193+H194+H195+H196+H197+H198+H202+H203+H204+H206+H207+H208+H210+H211+H214+H215+H216+H217+H214+H214++H218</f>
        <v>11385545.699999999</v>
      </c>
    </row>
    <row r="183" spans="1:8" ht="26.25" x14ac:dyDescent="0.25">
      <c r="A183" s="85" t="s">
        <v>6</v>
      </c>
      <c r="B183" s="31" t="s">
        <v>116</v>
      </c>
      <c r="C183" s="230" t="s">
        <v>66</v>
      </c>
      <c r="D183" s="155">
        <v>1</v>
      </c>
      <c r="E183" s="173">
        <v>150000</v>
      </c>
      <c r="F183" s="173">
        <v>120000</v>
      </c>
      <c r="G183" s="173">
        <f>E183+F183</f>
        <v>270000</v>
      </c>
      <c r="H183" s="173">
        <f>D183*G183</f>
        <v>270000</v>
      </c>
    </row>
    <row r="184" spans="1:8" hidden="1" x14ac:dyDescent="0.25">
      <c r="A184" s="117" t="s">
        <v>8</v>
      </c>
      <c r="B184" s="231" t="s">
        <v>68</v>
      </c>
      <c r="C184" s="232"/>
      <c r="D184" s="155">
        <v>1</v>
      </c>
      <c r="E184" s="240"/>
      <c r="F184" s="173"/>
      <c r="G184" s="173">
        <f t="shared" ref="G184:G204" si="20">E184+F184</f>
        <v>0</v>
      </c>
      <c r="H184" s="173">
        <f t="shared" ref="H184:H204" si="21">D184*G184</f>
        <v>0</v>
      </c>
    </row>
    <row r="185" spans="1:8" hidden="1" x14ac:dyDescent="0.25">
      <c r="A185" s="117"/>
      <c r="B185" s="231" t="s">
        <v>69</v>
      </c>
      <c r="C185" s="232" t="s">
        <v>7</v>
      </c>
      <c r="D185" s="155">
        <v>1</v>
      </c>
      <c r="E185" s="240">
        <v>18320</v>
      </c>
      <c r="F185" s="173"/>
      <c r="G185" s="173">
        <f t="shared" si="20"/>
        <v>18320</v>
      </c>
      <c r="H185" s="173">
        <f t="shared" si="21"/>
        <v>18320</v>
      </c>
    </row>
    <row r="186" spans="1:8" hidden="1" x14ac:dyDescent="0.25">
      <c r="A186" s="117" t="s">
        <v>8</v>
      </c>
      <c r="B186" s="231" t="s">
        <v>70</v>
      </c>
      <c r="C186" s="232"/>
      <c r="D186" s="155">
        <v>1</v>
      </c>
      <c r="E186" s="240"/>
      <c r="F186" s="173"/>
      <c r="G186" s="173">
        <f t="shared" si="20"/>
        <v>0</v>
      </c>
      <c r="H186" s="173">
        <f t="shared" si="21"/>
        <v>0</v>
      </c>
    </row>
    <row r="187" spans="1:8" hidden="1" x14ac:dyDescent="0.25">
      <c r="A187" s="117"/>
      <c r="B187" s="231" t="s">
        <v>71</v>
      </c>
      <c r="C187" s="232" t="s">
        <v>7</v>
      </c>
      <c r="D187" s="155">
        <v>1</v>
      </c>
      <c r="E187" s="240">
        <v>0</v>
      </c>
      <c r="F187" s="173"/>
      <c r="G187" s="173">
        <f t="shared" si="20"/>
        <v>0</v>
      </c>
      <c r="H187" s="173">
        <f t="shared" si="21"/>
        <v>0</v>
      </c>
    </row>
    <row r="188" spans="1:8" ht="26.25" x14ac:dyDescent="0.25">
      <c r="A188" s="85" t="s">
        <v>8</v>
      </c>
      <c r="B188" s="31" t="s">
        <v>117</v>
      </c>
      <c r="C188" s="230" t="s">
        <v>66</v>
      </c>
      <c r="D188" s="155">
        <v>1</v>
      </c>
      <c r="E188" s="173">
        <v>640000</v>
      </c>
      <c r="F188" s="173">
        <v>485000</v>
      </c>
      <c r="G188" s="173">
        <f t="shared" si="20"/>
        <v>1125000</v>
      </c>
      <c r="H188" s="173">
        <f t="shared" si="21"/>
        <v>1125000</v>
      </c>
    </row>
    <row r="189" spans="1:8" ht="26.25" x14ac:dyDescent="0.25">
      <c r="A189" s="85" t="s">
        <v>11</v>
      </c>
      <c r="B189" s="31" t="s">
        <v>118</v>
      </c>
      <c r="C189" s="230" t="s">
        <v>66</v>
      </c>
      <c r="D189" s="155">
        <v>1</v>
      </c>
      <c r="E189" s="173">
        <v>640000</v>
      </c>
      <c r="F189" s="173">
        <v>485000</v>
      </c>
      <c r="G189" s="173">
        <f t="shared" si="20"/>
        <v>1125000</v>
      </c>
      <c r="H189" s="173">
        <f t="shared" si="21"/>
        <v>1125000</v>
      </c>
    </row>
    <row r="190" spans="1:8" ht="25.5" x14ac:dyDescent="0.25">
      <c r="A190" s="85" t="s">
        <v>6</v>
      </c>
      <c r="B190" s="233" t="s">
        <v>119</v>
      </c>
      <c r="C190" s="230" t="s">
        <v>19</v>
      </c>
      <c r="D190" s="155">
        <v>1</v>
      </c>
      <c r="E190" s="173">
        <v>530000</v>
      </c>
      <c r="F190" s="173">
        <v>320000</v>
      </c>
      <c r="G190" s="173">
        <f t="shared" si="20"/>
        <v>850000</v>
      </c>
      <c r="H190" s="173">
        <f t="shared" si="21"/>
        <v>850000</v>
      </c>
    </row>
    <row r="191" spans="1:8" ht="26.25" x14ac:dyDescent="0.25">
      <c r="A191" s="85" t="s">
        <v>12</v>
      </c>
      <c r="B191" s="31" t="s">
        <v>120</v>
      </c>
      <c r="C191" s="230" t="s">
        <v>19</v>
      </c>
      <c r="D191" s="234">
        <v>2</v>
      </c>
      <c r="E191" s="173">
        <v>640000</v>
      </c>
      <c r="F191" s="173">
        <v>465000</v>
      </c>
      <c r="G191" s="173">
        <f t="shared" si="20"/>
        <v>1105000</v>
      </c>
      <c r="H191" s="173">
        <f t="shared" si="21"/>
        <v>2210000</v>
      </c>
    </row>
    <row r="192" spans="1:8" x14ac:dyDescent="0.25">
      <c r="A192" s="85"/>
      <c r="B192" s="8" t="s">
        <v>133</v>
      </c>
      <c r="C192" s="230" t="s">
        <v>19</v>
      </c>
      <c r="D192" s="234">
        <v>1</v>
      </c>
      <c r="E192" s="173">
        <v>280000</v>
      </c>
      <c r="F192" s="173">
        <v>120000</v>
      </c>
      <c r="G192" s="173">
        <f t="shared" si="20"/>
        <v>400000</v>
      </c>
      <c r="H192" s="173">
        <f t="shared" si="21"/>
        <v>400000</v>
      </c>
    </row>
    <row r="193" spans="1:8" x14ac:dyDescent="0.25">
      <c r="A193" s="85"/>
      <c r="B193" s="8" t="s">
        <v>121</v>
      </c>
      <c r="C193" s="230" t="s">
        <v>66</v>
      </c>
      <c r="D193" s="234">
        <v>1</v>
      </c>
      <c r="E193" s="173">
        <v>150000</v>
      </c>
      <c r="F193" s="173">
        <v>310000</v>
      </c>
      <c r="G193" s="173">
        <f t="shared" si="20"/>
        <v>460000</v>
      </c>
      <c r="H193" s="173">
        <f t="shared" si="21"/>
        <v>460000</v>
      </c>
    </row>
    <row r="194" spans="1:8" x14ac:dyDescent="0.25">
      <c r="A194" s="85" t="s">
        <v>13</v>
      </c>
      <c r="B194" s="8" t="s">
        <v>223</v>
      </c>
      <c r="C194" s="230" t="s">
        <v>66</v>
      </c>
      <c r="D194" s="234">
        <v>1</v>
      </c>
      <c r="E194" s="173">
        <v>120000</v>
      </c>
      <c r="F194" s="173">
        <v>85000</v>
      </c>
      <c r="G194" s="173">
        <f t="shared" si="20"/>
        <v>205000</v>
      </c>
      <c r="H194" s="173">
        <f t="shared" si="21"/>
        <v>205000</v>
      </c>
    </row>
    <row r="195" spans="1:8" x14ac:dyDescent="0.25">
      <c r="A195" s="85"/>
      <c r="B195" s="8" t="s">
        <v>122</v>
      </c>
      <c r="C195" s="230" t="s">
        <v>66</v>
      </c>
      <c r="D195" s="234">
        <v>1</v>
      </c>
      <c r="E195" s="173">
        <v>120000</v>
      </c>
      <c r="F195" s="173">
        <v>85000</v>
      </c>
      <c r="G195" s="173">
        <f t="shared" si="20"/>
        <v>205000</v>
      </c>
      <c r="H195" s="173">
        <f t="shared" si="21"/>
        <v>205000</v>
      </c>
    </row>
    <row r="196" spans="1:8" x14ac:dyDescent="0.25">
      <c r="A196" s="117"/>
      <c r="B196" s="8" t="s">
        <v>78</v>
      </c>
      <c r="C196" s="230" t="s">
        <v>66</v>
      </c>
      <c r="D196" s="234">
        <v>1</v>
      </c>
      <c r="E196" s="173">
        <v>85000</v>
      </c>
      <c r="F196" s="173">
        <v>53000</v>
      </c>
      <c r="G196" s="173">
        <f t="shared" si="20"/>
        <v>138000</v>
      </c>
      <c r="H196" s="173">
        <f t="shared" si="21"/>
        <v>138000</v>
      </c>
    </row>
    <row r="197" spans="1:8" x14ac:dyDescent="0.25">
      <c r="A197" s="85"/>
      <c r="B197" s="8" t="s">
        <v>72</v>
      </c>
      <c r="C197" s="230" t="s">
        <v>66</v>
      </c>
      <c r="D197" s="234">
        <v>1</v>
      </c>
      <c r="E197" s="173">
        <v>80000</v>
      </c>
      <c r="F197" s="173">
        <v>110000</v>
      </c>
      <c r="G197" s="173">
        <f t="shared" si="20"/>
        <v>190000</v>
      </c>
      <c r="H197" s="173">
        <f t="shared" si="21"/>
        <v>190000</v>
      </c>
    </row>
    <row r="198" spans="1:8" x14ac:dyDescent="0.25">
      <c r="A198" s="108" t="s">
        <v>17</v>
      </c>
      <c r="B198" s="8" t="s">
        <v>73</v>
      </c>
      <c r="C198" s="235" t="s">
        <v>19</v>
      </c>
      <c r="D198" s="234">
        <v>1</v>
      </c>
      <c r="E198" s="173">
        <v>135000</v>
      </c>
      <c r="F198" s="173">
        <v>58000</v>
      </c>
      <c r="G198" s="173">
        <f t="shared" si="20"/>
        <v>193000</v>
      </c>
      <c r="H198" s="173">
        <f t="shared" si="21"/>
        <v>193000</v>
      </c>
    </row>
    <row r="199" spans="1:8" hidden="1" x14ac:dyDescent="0.25">
      <c r="A199" s="85" t="s">
        <v>42</v>
      </c>
      <c r="B199" s="231" t="s">
        <v>75</v>
      </c>
      <c r="C199" s="232" t="s">
        <v>7</v>
      </c>
      <c r="D199" s="236">
        <v>0</v>
      </c>
      <c r="E199" s="173"/>
      <c r="F199" s="173"/>
      <c r="G199" s="173">
        <f t="shared" si="20"/>
        <v>0</v>
      </c>
      <c r="H199" s="173">
        <f t="shared" si="21"/>
        <v>0</v>
      </c>
    </row>
    <row r="200" spans="1:8" hidden="1" x14ac:dyDescent="0.25">
      <c r="A200" s="117"/>
      <c r="B200" s="231" t="s">
        <v>76</v>
      </c>
      <c r="C200" s="237"/>
      <c r="D200" s="238"/>
      <c r="E200" s="173"/>
      <c r="F200" s="173"/>
      <c r="G200" s="173">
        <f t="shared" si="20"/>
        <v>0</v>
      </c>
      <c r="H200" s="173">
        <f t="shared" si="21"/>
        <v>0</v>
      </c>
    </row>
    <row r="201" spans="1:8" hidden="1" x14ac:dyDescent="0.25">
      <c r="A201" s="117"/>
      <c r="B201" s="231" t="s">
        <v>77</v>
      </c>
      <c r="C201" s="232" t="s">
        <v>74</v>
      </c>
      <c r="D201" s="236">
        <v>0</v>
      </c>
      <c r="E201" s="173"/>
      <c r="F201" s="173"/>
      <c r="G201" s="173">
        <f t="shared" si="20"/>
        <v>0</v>
      </c>
      <c r="H201" s="173">
        <f t="shared" si="21"/>
        <v>0</v>
      </c>
    </row>
    <row r="202" spans="1:8" x14ac:dyDescent="0.25">
      <c r="A202" s="117"/>
      <c r="B202" s="239" t="s">
        <v>225</v>
      </c>
      <c r="C202" s="230" t="s">
        <v>66</v>
      </c>
      <c r="D202" s="234">
        <v>1</v>
      </c>
      <c r="E202" s="173">
        <v>100000</v>
      </c>
      <c r="F202" s="173">
        <v>130000</v>
      </c>
      <c r="G202" s="173">
        <f t="shared" si="20"/>
        <v>230000</v>
      </c>
      <c r="H202" s="173">
        <f t="shared" si="21"/>
        <v>230000</v>
      </c>
    </row>
    <row r="203" spans="1:8" x14ac:dyDescent="0.25">
      <c r="A203" s="85" t="s">
        <v>38</v>
      </c>
      <c r="B203" s="8" t="s">
        <v>93</v>
      </c>
      <c r="C203" s="230" t="s">
        <v>19</v>
      </c>
      <c r="D203" s="234">
        <v>2</v>
      </c>
      <c r="E203" s="173">
        <v>35000</v>
      </c>
      <c r="F203" s="173">
        <v>42000</v>
      </c>
      <c r="G203" s="173">
        <f t="shared" si="20"/>
        <v>77000</v>
      </c>
      <c r="H203" s="173">
        <f t="shared" si="21"/>
        <v>154000</v>
      </c>
    </row>
    <row r="204" spans="1:8" x14ac:dyDescent="0.25">
      <c r="A204" s="85" t="s">
        <v>22</v>
      </c>
      <c r="B204" s="8" t="s">
        <v>94</v>
      </c>
      <c r="C204" s="230" t="s">
        <v>19</v>
      </c>
      <c r="D204" s="234">
        <v>1</v>
      </c>
      <c r="E204" s="173">
        <v>29000</v>
      </c>
      <c r="F204" s="173">
        <v>18000</v>
      </c>
      <c r="G204" s="173">
        <f t="shared" si="20"/>
        <v>47000</v>
      </c>
      <c r="H204" s="173">
        <f t="shared" si="21"/>
        <v>47000</v>
      </c>
    </row>
    <row r="205" spans="1:8" x14ac:dyDescent="0.25">
      <c r="A205" s="85"/>
      <c r="B205" s="75" t="s">
        <v>246</v>
      </c>
      <c r="C205" s="230"/>
      <c r="D205" s="234"/>
      <c r="E205" s="240"/>
      <c r="F205" s="173"/>
      <c r="G205" s="78"/>
      <c r="H205" s="158"/>
    </row>
    <row r="206" spans="1:8" x14ac:dyDescent="0.25">
      <c r="A206" s="85"/>
      <c r="B206" s="241" t="s">
        <v>123</v>
      </c>
      <c r="C206" s="230" t="s">
        <v>19</v>
      </c>
      <c r="D206" s="234">
        <v>1</v>
      </c>
      <c r="E206" s="242">
        <v>507800</v>
      </c>
      <c r="F206" s="242">
        <v>135261</v>
      </c>
      <c r="G206" s="242">
        <f>E206+F206</f>
        <v>643061</v>
      </c>
      <c r="H206" s="184">
        <f>D206*G206</f>
        <v>643061</v>
      </c>
    </row>
    <row r="207" spans="1:8" x14ac:dyDescent="0.25">
      <c r="A207" s="85"/>
      <c r="B207" s="241" t="s">
        <v>247</v>
      </c>
      <c r="C207" s="230" t="s">
        <v>19</v>
      </c>
      <c r="D207" s="234">
        <v>1</v>
      </c>
      <c r="E207" s="242">
        <v>497000</v>
      </c>
      <c r="F207" s="242">
        <v>56984</v>
      </c>
      <c r="G207" s="242">
        <f t="shared" ref="G207:G208" si="22">E207+F207</f>
        <v>553984</v>
      </c>
      <c r="H207" s="183">
        <f t="shared" ref="H207:H208" si="23">D207*G207</f>
        <v>553984</v>
      </c>
    </row>
    <row r="208" spans="1:8" x14ac:dyDescent="0.25">
      <c r="A208" s="85"/>
      <c r="B208" s="8" t="s">
        <v>248</v>
      </c>
      <c r="C208" s="230" t="s">
        <v>19</v>
      </c>
      <c r="D208" s="234">
        <v>1</v>
      </c>
      <c r="E208" s="242">
        <v>145000</v>
      </c>
      <c r="F208" s="242">
        <v>56994.7</v>
      </c>
      <c r="G208" s="242">
        <f t="shared" si="22"/>
        <v>201994.7</v>
      </c>
      <c r="H208" s="183">
        <f t="shared" si="23"/>
        <v>201994.7</v>
      </c>
    </row>
    <row r="209" spans="1:8" x14ac:dyDescent="0.25">
      <c r="A209" s="85"/>
      <c r="B209" s="76" t="s">
        <v>126</v>
      </c>
      <c r="C209" s="230"/>
      <c r="D209" s="234"/>
      <c r="E209" s="240"/>
      <c r="F209" s="173"/>
      <c r="G209" s="78"/>
      <c r="H209" s="158"/>
    </row>
    <row r="210" spans="1:8" x14ac:dyDescent="0.25">
      <c r="A210" s="85"/>
      <c r="B210" s="8" t="s">
        <v>124</v>
      </c>
      <c r="C210" s="230" t="s">
        <v>19</v>
      </c>
      <c r="D210" s="234">
        <v>1</v>
      </c>
      <c r="E210" s="242">
        <v>314525</v>
      </c>
      <c r="F210" s="173"/>
      <c r="G210" s="173">
        <f>E210+F210</f>
        <v>314525</v>
      </c>
      <c r="H210" s="156">
        <f>D210+G210</f>
        <v>314526</v>
      </c>
    </row>
    <row r="211" spans="1:8" x14ac:dyDescent="0.25">
      <c r="A211" s="85"/>
      <c r="B211" s="8" t="s">
        <v>127</v>
      </c>
      <c r="C211" s="230" t="s">
        <v>19</v>
      </c>
      <c r="D211" s="234">
        <v>1</v>
      </c>
      <c r="E211" s="242">
        <v>156179</v>
      </c>
      <c r="F211" s="173"/>
      <c r="G211" s="173">
        <f>E211+F211</f>
        <v>156179</v>
      </c>
      <c r="H211" s="156">
        <f>D211+G211</f>
        <v>156180</v>
      </c>
    </row>
    <row r="212" spans="1:8" x14ac:dyDescent="0.25">
      <c r="A212" s="85"/>
      <c r="B212" s="75" t="s">
        <v>128</v>
      </c>
      <c r="C212" s="230"/>
      <c r="D212" s="234"/>
      <c r="E212" s="240"/>
      <c r="F212" s="173"/>
      <c r="G212" s="78"/>
      <c r="H212" s="158"/>
    </row>
    <row r="213" spans="1:8" x14ac:dyDescent="0.25">
      <c r="A213" s="85"/>
      <c r="B213" s="75" t="s">
        <v>255</v>
      </c>
      <c r="C213" s="230"/>
      <c r="D213" s="234"/>
      <c r="E213" s="240"/>
      <c r="F213" s="173"/>
      <c r="G213" s="78"/>
      <c r="H213" s="158"/>
    </row>
    <row r="214" spans="1:8" x14ac:dyDescent="0.25">
      <c r="A214" s="85"/>
      <c r="B214" s="8" t="s">
        <v>130</v>
      </c>
      <c r="C214" s="230" t="s">
        <v>19</v>
      </c>
      <c r="D214" s="234">
        <v>1</v>
      </c>
      <c r="E214" s="242">
        <v>65000</v>
      </c>
      <c r="F214" s="173">
        <v>90000</v>
      </c>
      <c r="G214" s="173">
        <f>E214+F214</f>
        <v>155000</v>
      </c>
      <c r="H214" s="156">
        <f>D214*G214</f>
        <v>155000</v>
      </c>
    </row>
    <row r="215" spans="1:8" x14ac:dyDescent="0.25">
      <c r="A215" s="85"/>
      <c r="B215" s="8" t="s">
        <v>129</v>
      </c>
      <c r="C215" s="230" t="s">
        <v>19</v>
      </c>
      <c r="D215" s="234">
        <v>1</v>
      </c>
      <c r="E215" s="242">
        <v>199000</v>
      </c>
      <c r="F215" s="173"/>
      <c r="G215" s="173">
        <f t="shared" ref="G215:G218" si="24">E215+F215</f>
        <v>199000</v>
      </c>
      <c r="H215" s="156">
        <f t="shared" ref="H215:H218" si="25">D215*G215</f>
        <v>199000</v>
      </c>
    </row>
    <row r="216" spans="1:8" x14ac:dyDescent="0.25">
      <c r="A216" s="85"/>
      <c r="B216" s="8" t="s">
        <v>131</v>
      </c>
      <c r="C216" s="230" t="s">
        <v>19</v>
      </c>
      <c r="D216" s="234">
        <v>1</v>
      </c>
      <c r="E216" s="242">
        <v>65000</v>
      </c>
      <c r="F216" s="173"/>
      <c r="G216" s="173">
        <f t="shared" si="24"/>
        <v>65000</v>
      </c>
      <c r="H216" s="156">
        <f t="shared" si="25"/>
        <v>65000</v>
      </c>
    </row>
    <row r="217" spans="1:8" x14ac:dyDescent="0.25">
      <c r="A217" s="85"/>
      <c r="B217" s="8" t="s">
        <v>132</v>
      </c>
      <c r="C217" s="230" t="s">
        <v>19</v>
      </c>
      <c r="D217" s="234">
        <v>1</v>
      </c>
      <c r="E217" s="242">
        <v>61400</v>
      </c>
      <c r="F217" s="173"/>
      <c r="G217" s="173">
        <f t="shared" si="24"/>
        <v>61400</v>
      </c>
      <c r="H217" s="156">
        <f t="shared" si="25"/>
        <v>61400</v>
      </c>
    </row>
    <row r="218" spans="1:8" x14ac:dyDescent="0.25">
      <c r="A218" s="85"/>
      <c r="B218" s="8" t="s">
        <v>125</v>
      </c>
      <c r="C218" s="230" t="s">
        <v>19</v>
      </c>
      <c r="D218" s="234">
        <v>1</v>
      </c>
      <c r="E218" s="242">
        <v>923400</v>
      </c>
      <c r="F218" s="173"/>
      <c r="G218" s="173">
        <f t="shared" si="24"/>
        <v>923400</v>
      </c>
      <c r="H218" s="156">
        <f t="shared" si="25"/>
        <v>923400</v>
      </c>
    </row>
    <row r="219" spans="1:8" x14ac:dyDescent="0.25">
      <c r="A219" s="85"/>
      <c r="B219" s="8"/>
      <c r="C219" s="230"/>
      <c r="D219" s="234"/>
      <c r="E219" s="240"/>
      <c r="F219" s="173"/>
      <c r="G219" s="78"/>
      <c r="H219" s="158"/>
    </row>
    <row r="220" spans="1:8" x14ac:dyDescent="0.25">
      <c r="A220" s="105">
        <v>19</v>
      </c>
      <c r="B220" s="81" t="s">
        <v>226</v>
      </c>
      <c r="C220" s="148"/>
      <c r="D220" s="149"/>
      <c r="E220" s="189"/>
      <c r="F220" s="207"/>
      <c r="G220" s="215"/>
      <c r="H220" s="224">
        <f>H223+H224+H225+H222+H227+H228+H229+H230+H231</f>
        <v>8926969.5938078836</v>
      </c>
    </row>
    <row r="221" spans="1:8" hidden="1" x14ac:dyDescent="0.25">
      <c r="A221" s="118"/>
      <c r="B221" s="8" t="s">
        <v>79</v>
      </c>
      <c r="C221" s="235" t="s">
        <v>19</v>
      </c>
      <c r="D221" s="94">
        <v>0</v>
      </c>
      <c r="E221" s="243">
        <v>0</v>
      </c>
      <c r="F221" s="173"/>
      <c r="G221" s="78"/>
      <c r="H221" s="158"/>
    </row>
    <row r="222" spans="1:8" x14ac:dyDescent="0.25">
      <c r="A222" s="118"/>
      <c r="B222" s="8" t="s">
        <v>249</v>
      </c>
      <c r="C222" s="235" t="s">
        <v>66</v>
      </c>
      <c r="D222" s="244">
        <v>1</v>
      </c>
      <c r="E222" s="245">
        <v>1049320.0390340246</v>
      </c>
      <c r="F222" s="173">
        <v>133370.73749999999</v>
      </c>
      <c r="G222" s="173">
        <f>E222+F222</f>
        <v>1182690.7765340246</v>
      </c>
      <c r="H222" s="156">
        <f>D222*G222</f>
        <v>1182690.7765340246</v>
      </c>
    </row>
    <row r="223" spans="1:8" x14ac:dyDescent="0.25">
      <c r="A223" s="118"/>
      <c r="B223" s="8" t="s">
        <v>80</v>
      </c>
      <c r="C223" s="154" t="s">
        <v>19</v>
      </c>
      <c r="D223" s="234">
        <v>27</v>
      </c>
      <c r="E223" s="245">
        <v>85708.994914376875</v>
      </c>
      <c r="F223" s="245">
        <v>27254.312279999998</v>
      </c>
      <c r="G223" s="173">
        <f>E223+F223</f>
        <v>112963.30719437687</v>
      </c>
      <c r="H223" s="156">
        <f>D223*G223</f>
        <v>3050009.2942481758</v>
      </c>
    </row>
    <row r="224" spans="1:8" x14ac:dyDescent="0.25">
      <c r="A224" s="119"/>
      <c r="B224" s="8" t="s">
        <v>81</v>
      </c>
      <c r="C224" s="154" t="s">
        <v>19</v>
      </c>
      <c r="D224" s="234">
        <v>26</v>
      </c>
      <c r="E224" s="245">
        <v>85708.994914376875</v>
      </c>
      <c r="F224" s="173">
        <v>27254.312279999998</v>
      </c>
      <c r="G224" s="173">
        <f>E224+F224</f>
        <v>112963.30719437687</v>
      </c>
      <c r="H224" s="156">
        <f>D224*G224</f>
        <v>2937045.9870537985</v>
      </c>
    </row>
    <row r="225" spans="1:8" x14ac:dyDescent="0.25">
      <c r="A225" s="119"/>
      <c r="B225" s="8" t="s">
        <v>82</v>
      </c>
      <c r="C225" s="154" t="s">
        <v>19</v>
      </c>
      <c r="D225" s="234">
        <v>5</v>
      </c>
      <c r="E225" s="245">
        <v>85708.994914376875</v>
      </c>
      <c r="F225" s="164">
        <v>27254.312279999998</v>
      </c>
      <c r="G225" s="173">
        <f>E225+F225</f>
        <v>112963.30719437687</v>
      </c>
      <c r="H225" s="156">
        <f>D225*G225</f>
        <v>564816.53597188438</v>
      </c>
    </row>
    <row r="226" spans="1:8" x14ac:dyDescent="0.25">
      <c r="A226" s="119"/>
      <c r="B226" s="75" t="s">
        <v>257</v>
      </c>
      <c r="C226" s="154"/>
      <c r="D226" s="234"/>
      <c r="E226" s="246"/>
      <c r="F226" s="173"/>
      <c r="G226" s="78"/>
      <c r="H226" s="158"/>
    </row>
    <row r="227" spans="1:8" x14ac:dyDescent="0.25">
      <c r="A227" s="119"/>
      <c r="B227" s="8" t="s">
        <v>250</v>
      </c>
      <c r="C227" s="154" t="s">
        <v>19</v>
      </c>
      <c r="D227" s="234">
        <v>8</v>
      </c>
      <c r="E227" s="245">
        <v>12096</v>
      </c>
      <c r="F227" s="173">
        <v>13337</v>
      </c>
      <c r="G227" s="173">
        <f>E227+F227</f>
        <v>25433</v>
      </c>
      <c r="H227" s="156">
        <f>D227*G227</f>
        <v>203464</v>
      </c>
    </row>
    <row r="228" spans="1:8" x14ac:dyDescent="0.25">
      <c r="A228" s="119"/>
      <c r="B228" s="8" t="s">
        <v>251</v>
      </c>
      <c r="C228" s="154" t="s">
        <v>19</v>
      </c>
      <c r="D228" s="234">
        <v>5</v>
      </c>
      <c r="E228" s="245">
        <v>75700</v>
      </c>
      <c r="F228" s="173">
        <v>13337</v>
      </c>
      <c r="G228" s="173">
        <f t="shared" ref="G228:G231" si="26">E228+F228</f>
        <v>89037</v>
      </c>
      <c r="H228" s="156">
        <f t="shared" ref="H228:H231" si="27">D228*G228</f>
        <v>445185</v>
      </c>
    </row>
    <row r="229" spans="1:8" x14ac:dyDescent="0.25">
      <c r="A229" s="119"/>
      <c r="B229" s="8" t="s">
        <v>252</v>
      </c>
      <c r="C229" s="154" t="s">
        <v>19</v>
      </c>
      <c r="D229" s="234">
        <v>5</v>
      </c>
      <c r="E229" s="245">
        <v>16316</v>
      </c>
      <c r="F229" s="173">
        <v>13337</v>
      </c>
      <c r="G229" s="173">
        <f t="shared" si="26"/>
        <v>29653</v>
      </c>
      <c r="H229" s="156">
        <f t="shared" si="27"/>
        <v>148265</v>
      </c>
    </row>
    <row r="230" spans="1:8" x14ac:dyDescent="0.25">
      <c r="A230" s="119"/>
      <c r="B230" s="8" t="s">
        <v>253</v>
      </c>
      <c r="C230" s="154" t="s">
        <v>19</v>
      </c>
      <c r="D230" s="234">
        <v>3</v>
      </c>
      <c r="E230" s="245">
        <v>13420</v>
      </c>
      <c r="F230" s="173">
        <v>13337</v>
      </c>
      <c r="G230" s="173">
        <f t="shared" si="26"/>
        <v>26757</v>
      </c>
      <c r="H230" s="156">
        <f t="shared" si="27"/>
        <v>80271</v>
      </c>
    </row>
    <row r="231" spans="1:8" x14ac:dyDescent="0.25">
      <c r="A231" s="119"/>
      <c r="B231" s="8" t="s">
        <v>254</v>
      </c>
      <c r="C231" s="154" t="s">
        <v>19</v>
      </c>
      <c r="D231" s="234">
        <v>6</v>
      </c>
      <c r="E231" s="245">
        <v>39200</v>
      </c>
      <c r="F231" s="173">
        <v>13337</v>
      </c>
      <c r="G231" s="173">
        <f t="shared" si="26"/>
        <v>52537</v>
      </c>
      <c r="H231" s="156">
        <f t="shared" si="27"/>
        <v>315222</v>
      </c>
    </row>
    <row r="232" spans="1:8" x14ac:dyDescent="0.25">
      <c r="A232" s="105">
        <v>20</v>
      </c>
      <c r="B232" s="81" t="s">
        <v>182</v>
      </c>
      <c r="C232" s="123"/>
      <c r="D232" s="150"/>
      <c r="E232" s="190"/>
      <c r="F232" s="207"/>
      <c r="G232" s="215"/>
      <c r="H232" s="224">
        <f>H233+H234+H236</f>
        <v>505909</v>
      </c>
    </row>
    <row r="233" spans="1:8" x14ac:dyDescent="0.25">
      <c r="A233" s="119"/>
      <c r="B233" s="8" t="s">
        <v>196</v>
      </c>
      <c r="C233" s="235" t="s">
        <v>66</v>
      </c>
      <c r="D233" s="244">
        <v>1</v>
      </c>
      <c r="E233" s="173">
        <v>50000</v>
      </c>
      <c r="F233" s="173">
        <v>32000</v>
      </c>
      <c r="G233" s="173">
        <f>E233+F233</f>
        <v>82000</v>
      </c>
      <c r="H233" s="173">
        <f>D233*G233</f>
        <v>82000</v>
      </c>
    </row>
    <row r="234" spans="1:8" x14ac:dyDescent="0.25">
      <c r="A234" s="119"/>
      <c r="B234" s="8" t="s">
        <v>83</v>
      </c>
      <c r="C234" s="235" t="s">
        <v>66</v>
      </c>
      <c r="D234" s="244">
        <v>1</v>
      </c>
      <c r="E234" s="173">
        <v>125000</v>
      </c>
      <c r="F234" s="173">
        <v>35000</v>
      </c>
      <c r="G234" s="173">
        <f>E234+F234</f>
        <v>160000</v>
      </c>
      <c r="H234" s="173">
        <f>D234*G234</f>
        <v>160000</v>
      </c>
    </row>
    <row r="235" spans="1:8" x14ac:dyDescent="0.25">
      <c r="A235" s="119"/>
      <c r="B235" s="273" t="s">
        <v>227</v>
      </c>
      <c r="C235" s="154"/>
      <c r="D235" s="244"/>
      <c r="E235" s="274"/>
      <c r="F235" s="173"/>
      <c r="G235" s="173"/>
      <c r="H235" s="158"/>
    </row>
    <row r="236" spans="1:8" x14ac:dyDescent="0.25">
      <c r="A236" s="119"/>
      <c r="B236" s="8" t="s">
        <v>265</v>
      </c>
      <c r="C236" s="235" t="s">
        <v>66</v>
      </c>
      <c r="D236" s="244">
        <v>1</v>
      </c>
      <c r="E236" s="245">
        <v>247289.84</v>
      </c>
      <c r="F236" s="173">
        <v>16619.16</v>
      </c>
      <c r="G236" s="173">
        <f>E236+F236</f>
        <v>263909</v>
      </c>
      <c r="H236" s="156">
        <f>D236*G236</f>
        <v>263909</v>
      </c>
    </row>
    <row r="237" spans="1:8" x14ac:dyDescent="0.25">
      <c r="A237" s="119"/>
      <c r="B237" s="8"/>
      <c r="C237" s="235"/>
      <c r="D237" s="244"/>
      <c r="E237" s="274"/>
      <c r="F237" s="164"/>
      <c r="G237" s="78"/>
      <c r="H237" s="158"/>
    </row>
    <row r="238" spans="1:8" x14ac:dyDescent="0.25">
      <c r="A238" s="105">
        <v>21</v>
      </c>
      <c r="B238" s="81" t="s">
        <v>84</v>
      </c>
      <c r="C238" s="148"/>
      <c r="D238" s="151"/>
      <c r="E238" s="191">
        <v>0</v>
      </c>
      <c r="F238" s="207"/>
      <c r="G238" s="215"/>
      <c r="H238" s="224">
        <f>H239++H240+H241</f>
        <v>421000</v>
      </c>
    </row>
    <row r="239" spans="1:8" x14ac:dyDescent="0.25">
      <c r="A239" s="85"/>
      <c r="B239" s="8" t="s">
        <v>197</v>
      </c>
      <c r="C239" s="235" t="s">
        <v>66</v>
      </c>
      <c r="D239" s="244">
        <v>1</v>
      </c>
      <c r="E239" s="173">
        <v>18000</v>
      </c>
      <c r="F239" s="173">
        <v>45000</v>
      </c>
      <c r="G239" s="173">
        <f>E239+F239</f>
        <v>63000</v>
      </c>
      <c r="H239" s="173">
        <f>G239*D239</f>
        <v>63000</v>
      </c>
    </row>
    <row r="240" spans="1:8" x14ac:dyDescent="0.25">
      <c r="A240" s="119"/>
      <c r="B240" s="8" t="s">
        <v>85</v>
      </c>
      <c r="C240" s="235" t="s">
        <v>66</v>
      </c>
      <c r="D240" s="244">
        <v>1</v>
      </c>
      <c r="E240" s="173">
        <v>180000</v>
      </c>
      <c r="F240" s="173">
        <v>140000</v>
      </c>
      <c r="G240" s="173">
        <f>E240+F240</f>
        <v>320000</v>
      </c>
      <c r="H240" s="173">
        <f>G240*D240</f>
        <v>320000</v>
      </c>
    </row>
    <row r="241" spans="1:9" x14ac:dyDescent="0.25">
      <c r="A241" s="119"/>
      <c r="B241" s="8" t="s">
        <v>86</v>
      </c>
      <c r="C241" s="235" t="s">
        <v>66</v>
      </c>
      <c r="D241" s="244">
        <v>1</v>
      </c>
      <c r="E241" s="173">
        <v>25000</v>
      </c>
      <c r="F241" s="173">
        <v>13000</v>
      </c>
      <c r="G241" s="173">
        <f>E241+F241</f>
        <v>38000</v>
      </c>
      <c r="H241" s="173">
        <f>G241*D241</f>
        <v>38000</v>
      </c>
    </row>
    <row r="242" spans="1:9" x14ac:dyDescent="0.25">
      <c r="A242" s="132"/>
      <c r="B242" s="261"/>
      <c r="C242" s="262"/>
      <c r="D242" s="263"/>
      <c r="E242" s="264"/>
      <c r="F242" s="173"/>
      <c r="G242" s="78"/>
      <c r="H242" s="158"/>
    </row>
    <row r="243" spans="1:9" x14ac:dyDescent="0.25">
      <c r="A243" s="91">
        <v>22</v>
      </c>
      <c r="B243" s="81" t="s">
        <v>183</v>
      </c>
      <c r="C243" s="123"/>
      <c r="D243" s="123"/>
      <c r="E243" s="190"/>
      <c r="F243" s="207"/>
      <c r="G243" s="215"/>
      <c r="H243" s="224">
        <f>H244</f>
        <v>4875000</v>
      </c>
    </row>
    <row r="244" spans="1:9" x14ac:dyDescent="0.25">
      <c r="A244" s="120"/>
      <c r="B244" s="261" t="s">
        <v>180</v>
      </c>
      <c r="C244" s="265" t="s">
        <v>19</v>
      </c>
      <c r="D244" s="263">
        <v>5</v>
      </c>
      <c r="E244" s="173">
        <v>850000</v>
      </c>
      <c r="F244" s="173">
        <v>125000</v>
      </c>
      <c r="G244" s="173">
        <f>E244+F244</f>
        <v>975000</v>
      </c>
      <c r="H244" s="173">
        <f>D244*G244</f>
        <v>4875000</v>
      </c>
    </row>
    <row r="245" spans="1:9" x14ac:dyDescent="0.25">
      <c r="A245" s="137"/>
      <c r="B245" s="266"/>
      <c r="C245" s="267"/>
      <c r="D245" s="268"/>
      <c r="F245" s="173"/>
      <c r="G245" s="78"/>
      <c r="H245" s="158"/>
    </row>
    <row r="246" spans="1:9" x14ac:dyDescent="0.25">
      <c r="A246" s="89">
        <v>23</v>
      </c>
      <c r="B246" s="80" t="s">
        <v>181</v>
      </c>
      <c r="C246" s="122"/>
      <c r="D246" s="122"/>
      <c r="E246" s="192"/>
      <c r="F246" s="207"/>
      <c r="G246" s="215"/>
      <c r="H246" s="224">
        <f>H247+H248+H249+H250+H251+H252</f>
        <v>5030000</v>
      </c>
    </row>
    <row r="247" spans="1:9" x14ac:dyDescent="0.25">
      <c r="A247" s="116"/>
      <c r="B247" s="269" t="s">
        <v>256</v>
      </c>
      <c r="C247" s="262" t="s">
        <v>158</v>
      </c>
      <c r="D247" s="270">
        <v>1</v>
      </c>
      <c r="E247" s="173">
        <v>0</v>
      </c>
      <c r="F247" s="173">
        <v>800000</v>
      </c>
      <c r="G247" s="173">
        <f>E247+F247</f>
        <v>800000</v>
      </c>
      <c r="H247" s="173">
        <f>D247*G247</f>
        <v>800000</v>
      </c>
    </row>
    <row r="248" spans="1:9" x14ac:dyDescent="0.25">
      <c r="A248" s="90"/>
      <c r="B248" s="8" t="s">
        <v>231</v>
      </c>
      <c r="C248" s="235" t="s">
        <v>66</v>
      </c>
      <c r="D248" s="244">
        <v>1</v>
      </c>
      <c r="E248" s="173">
        <v>450000</v>
      </c>
      <c r="F248" s="173">
        <v>0</v>
      </c>
      <c r="G248" s="173">
        <f t="shared" ref="G248:G252" si="28">E248+F248</f>
        <v>450000</v>
      </c>
      <c r="H248" s="173">
        <f t="shared" ref="H248:H252" si="29">D248*G248</f>
        <v>450000</v>
      </c>
    </row>
    <row r="249" spans="1:9" x14ac:dyDescent="0.25">
      <c r="A249" s="90"/>
      <c r="B249" s="8" t="s">
        <v>188</v>
      </c>
      <c r="C249" s="235" t="s">
        <v>66</v>
      </c>
      <c r="D249" s="244">
        <v>1</v>
      </c>
      <c r="E249" s="173">
        <v>800000</v>
      </c>
      <c r="F249" s="173">
        <v>0</v>
      </c>
      <c r="G249" s="173">
        <f t="shared" si="28"/>
        <v>800000</v>
      </c>
      <c r="H249" s="173">
        <f t="shared" si="29"/>
        <v>800000</v>
      </c>
    </row>
    <row r="250" spans="1:9" x14ac:dyDescent="0.25">
      <c r="A250" s="90"/>
      <c r="B250" s="8" t="s">
        <v>261</v>
      </c>
      <c r="C250" s="235" t="s">
        <v>19</v>
      </c>
      <c r="D250" s="244">
        <v>6</v>
      </c>
      <c r="E250" s="173">
        <v>250000</v>
      </c>
      <c r="F250" s="173">
        <v>45000</v>
      </c>
      <c r="G250" s="173">
        <f t="shared" si="28"/>
        <v>295000</v>
      </c>
      <c r="H250" s="173">
        <f t="shared" si="29"/>
        <v>1770000</v>
      </c>
    </row>
    <row r="251" spans="1:9" x14ac:dyDescent="0.25">
      <c r="A251" s="90"/>
      <c r="B251" s="8" t="s">
        <v>262</v>
      </c>
      <c r="C251" s="235" t="s">
        <v>19</v>
      </c>
      <c r="D251" s="244">
        <v>1</v>
      </c>
      <c r="E251" s="173">
        <v>250000</v>
      </c>
      <c r="F251" s="173">
        <v>65000</v>
      </c>
      <c r="G251" s="173">
        <f t="shared" si="28"/>
        <v>315000</v>
      </c>
      <c r="H251" s="173">
        <f t="shared" si="29"/>
        <v>315000</v>
      </c>
    </row>
    <row r="252" spans="1:9" x14ac:dyDescent="0.25">
      <c r="A252" s="90"/>
      <c r="B252" s="8" t="s">
        <v>263</v>
      </c>
      <c r="C252" s="235" t="s">
        <v>19</v>
      </c>
      <c r="D252" s="244">
        <v>1</v>
      </c>
      <c r="E252" s="173">
        <v>850000</v>
      </c>
      <c r="F252" s="173">
        <v>45000</v>
      </c>
      <c r="G252" s="173">
        <f t="shared" si="28"/>
        <v>895000</v>
      </c>
      <c r="H252" s="173">
        <f t="shared" si="29"/>
        <v>895000</v>
      </c>
    </row>
    <row r="253" spans="1:9" x14ac:dyDescent="0.25">
      <c r="A253" s="90"/>
      <c r="B253" s="8"/>
      <c r="C253" s="235"/>
      <c r="D253" s="244"/>
      <c r="E253" s="271"/>
      <c r="F253" s="173"/>
      <c r="G253" s="78"/>
      <c r="H253" s="158"/>
    </row>
    <row r="254" spans="1:9" ht="15.75" thickBot="1" x14ac:dyDescent="0.3">
      <c r="A254" s="133"/>
      <c r="B254" s="134"/>
      <c r="C254" s="135"/>
      <c r="D254" s="136"/>
      <c r="E254" s="199"/>
    </row>
    <row r="255" spans="1:9" ht="31.5" customHeight="1" thickBot="1" x14ac:dyDescent="0.3">
      <c r="A255" s="92"/>
      <c r="B255" s="275" t="s">
        <v>266</v>
      </c>
      <c r="C255" s="88"/>
      <c r="D255" s="88"/>
      <c r="E255" s="200"/>
      <c r="F255" s="209"/>
      <c r="G255" s="217"/>
      <c r="H255" s="272">
        <f>H28+H40+H51+H62+H66+H70+H74+H78+H84+H92+H97+H103+H131+H142+H151+H162+H182+H220+H232+H238+H243+H246</f>
        <v>160023957.43441367</v>
      </c>
      <c r="I255" s="1"/>
    </row>
    <row r="256" spans="1:9" ht="12.75" customHeight="1" x14ac:dyDescent="0.25">
      <c r="B256" s="53"/>
      <c r="C256" s="53"/>
      <c r="D256" s="53"/>
    </row>
    <row r="257" spans="2:4" ht="12.75" customHeight="1" x14ac:dyDescent="0.25">
      <c r="B257" s="53"/>
      <c r="C257" s="53"/>
      <c r="D257" s="53"/>
    </row>
    <row r="258" spans="2:4" ht="12.75" customHeight="1" x14ac:dyDescent="0.25">
      <c r="B258" s="53"/>
      <c r="C258" s="53"/>
      <c r="D258" s="53"/>
    </row>
  </sheetData>
  <mergeCells count="9">
    <mergeCell ref="K2:L2"/>
    <mergeCell ref="K3:L3"/>
    <mergeCell ref="A10:E10"/>
    <mergeCell ref="A8:B8"/>
    <mergeCell ref="A2:B3"/>
    <mergeCell ref="C2:D2"/>
    <mergeCell ref="C3:D3"/>
    <mergeCell ref="A4:B6"/>
    <mergeCell ref="E4:E5"/>
  </mergeCells>
  <phoneticPr fontId="22" type="noConversion"/>
  <printOptions verticalCentered="1"/>
  <pageMargins left="0.23622047244094491" right="3.937007874015748E-2" top="0.19685039370078741" bottom="0.74803149606299213" header="0.31496062992125984" footer="0.31496062992125984"/>
  <pageSetup scale="76" fitToHeight="0" orientation="landscape" r:id="rId1"/>
  <rowBreaks count="3" manualBreakCount="3">
    <brk id="61" max="7" man="1"/>
    <brk id="130" max="7" man="1"/>
    <brk id="219" max="7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6C03-5AAF-44F9-8D76-EB02F62F6F32}">
  <sheetPr>
    <pageSetUpPr fitToPage="1"/>
  </sheetPr>
  <dimension ref="A1:XFA258"/>
  <sheetViews>
    <sheetView tabSelected="1" topLeftCell="A238" zoomScale="112" zoomScaleNormal="112" workbookViewId="0">
      <selection activeCell="B47" sqref="B47"/>
    </sheetView>
  </sheetViews>
  <sheetFormatPr baseColWidth="10" defaultRowHeight="15" x14ac:dyDescent="0.25"/>
  <cols>
    <col min="1" max="1" width="3.5703125" style="100" customWidth="1"/>
    <col min="2" max="2" width="105.42578125" customWidth="1"/>
    <col min="3" max="3" width="6.140625" customWidth="1"/>
    <col min="4" max="4" width="8.5703125" customWidth="1"/>
    <col min="5" max="5" width="13" style="194" customWidth="1"/>
    <col min="6" max="6" width="14" style="201" customWidth="1"/>
    <col min="7" max="7" width="13.85546875" style="194" customWidth="1"/>
    <col min="8" max="8" width="16.85546875" style="218" customWidth="1"/>
    <col min="10" max="10" width="11.5703125" bestFit="1" customWidth="1"/>
    <col min="11" max="11" width="16.85546875" bestFit="1" customWidth="1"/>
    <col min="254" max="254" width="5" customWidth="1"/>
    <col min="255" max="255" width="67.7109375" customWidth="1"/>
    <col min="256" max="256" width="7" customWidth="1"/>
    <col min="257" max="257" width="13.42578125" customWidth="1"/>
    <col min="258" max="258" width="12.7109375" bestFit="1" customWidth="1"/>
    <col min="259" max="259" width="15.42578125" bestFit="1" customWidth="1"/>
    <col min="260" max="263" width="11.42578125" customWidth="1"/>
    <col min="266" max="266" width="11.5703125" bestFit="1" customWidth="1"/>
    <col min="267" max="267" width="16.85546875" bestFit="1" customWidth="1"/>
    <col min="510" max="510" width="5" customWidth="1"/>
    <col min="511" max="511" width="67.7109375" customWidth="1"/>
    <col min="512" max="512" width="7" customWidth="1"/>
    <col min="513" max="513" width="13.42578125" customWidth="1"/>
    <col min="514" max="514" width="12.7109375" bestFit="1" customWidth="1"/>
    <col min="515" max="515" width="15.42578125" bestFit="1" customWidth="1"/>
    <col min="516" max="519" width="11.42578125" customWidth="1"/>
    <col min="522" max="522" width="11.5703125" bestFit="1" customWidth="1"/>
    <col min="523" max="523" width="16.85546875" bestFit="1" customWidth="1"/>
    <col min="766" max="766" width="5" customWidth="1"/>
    <col min="767" max="767" width="67.7109375" customWidth="1"/>
    <col min="768" max="768" width="7" customWidth="1"/>
    <col min="769" max="769" width="13.42578125" customWidth="1"/>
    <col min="770" max="770" width="12.7109375" bestFit="1" customWidth="1"/>
    <col min="771" max="771" width="15.42578125" bestFit="1" customWidth="1"/>
    <col min="772" max="775" width="11.42578125" customWidth="1"/>
    <col min="778" max="778" width="11.5703125" bestFit="1" customWidth="1"/>
    <col min="779" max="779" width="16.85546875" bestFit="1" customWidth="1"/>
    <col min="1022" max="1022" width="5" customWidth="1"/>
    <col min="1023" max="1023" width="67.7109375" customWidth="1"/>
    <col min="1024" max="1024" width="7" customWidth="1"/>
    <col min="1025" max="1025" width="13.42578125" customWidth="1"/>
    <col min="1026" max="1026" width="12.7109375" bestFit="1" customWidth="1"/>
    <col min="1027" max="1027" width="15.42578125" bestFit="1" customWidth="1"/>
    <col min="1028" max="1031" width="11.42578125" customWidth="1"/>
    <col min="1034" max="1034" width="11.5703125" bestFit="1" customWidth="1"/>
    <col min="1035" max="1035" width="16.85546875" bestFit="1" customWidth="1"/>
    <col min="1278" max="1278" width="5" customWidth="1"/>
    <col min="1279" max="1279" width="67.7109375" customWidth="1"/>
    <col min="1280" max="1280" width="7" customWidth="1"/>
    <col min="1281" max="1281" width="13.42578125" customWidth="1"/>
    <col min="1282" max="1282" width="12.7109375" bestFit="1" customWidth="1"/>
    <col min="1283" max="1283" width="15.42578125" bestFit="1" customWidth="1"/>
    <col min="1284" max="1287" width="11.42578125" customWidth="1"/>
    <col min="1290" max="1290" width="11.5703125" bestFit="1" customWidth="1"/>
    <col min="1291" max="1291" width="16.85546875" bestFit="1" customWidth="1"/>
    <col min="1534" max="1534" width="5" customWidth="1"/>
    <col min="1535" max="1535" width="67.7109375" customWidth="1"/>
    <col min="1536" max="1536" width="7" customWidth="1"/>
    <col min="1537" max="1537" width="13.42578125" customWidth="1"/>
    <col min="1538" max="1538" width="12.7109375" bestFit="1" customWidth="1"/>
    <col min="1539" max="1539" width="15.42578125" bestFit="1" customWidth="1"/>
    <col min="1540" max="1543" width="11.42578125" customWidth="1"/>
    <col min="1546" max="1546" width="11.5703125" bestFit="1" customWidth="1"/>
    <col min="1547" max="1547" width="16.85546875" bestFit="1" customWidth="1"/>
    <col min="1790" max="1790" width="5" customWidth="1"/>
    <col min="1791" max="1791" width="67.7109375" customWidth="1"/>
    <col min="1792" max="1792" width="7" customWidth="1"/>
    <col min="1793" max="1793" width="13.42578125" customWidth="1"/>
    <col min="1794" max="1794" width="12.7109375" bestFit="1" customWidth="1"/>
    <col min="1795" max="1795" width="15.42578125" bestFit="1" customWidth="1"/>
    <col min="1796" max="1799" width="11.42578125" customWidth="1"/>
    <col min="1802" max="1802" width="11.5703125" bestFit="1" customWidth="1"/>
    <col min="1803" max="1803" width="16.85546875" bestFit="1" customWidth="1"/>
    <col min="2046" max="2046" width="5" customWidth="1"/>
    <col min="2047" max="2047" width="67.7109375" customWidth="1"/>
    <col min="2048" max="2048" width="7" customWidth="1"/>
    <col min="2049" max="2049" width="13.42578125" customWidth="1"/>
    <col min="2050" max="2050" width="12.7109375" bestFit="1" customWidth="1"/>
    <col min="2051" max="2051" width="15.42578125" bestFit="1" customWidth="1"/>
    <col min="2052" max="2055" width="11.42578125" customWidth="1"/>
    <col min="2058" max="2058" width="11.5703125" bestFit="1" customWidth="1"/>
    <col min="2059" max="2059" width="16.85546875" bestFit="1" customWidth="1"/>
    <col min="2302" max="2302" width="5" customWidth="1"/>
    <col min="2303" max="2303" width="67.7109375" customWidth="1"/>
    <col min="2304" max="2304" width="7" customWidth="1"/>
    <col min="2305" max="2305" width="13.42578125" customWidth="1"/>
    <col min="2306" max="2306" width="12.7109375" bestFit="1" customWidth="1"/>
    <col min="2307" max="2307" width="15.42578125" bestFit="1" customWidth="1"/>
    <col min="2308" max="2311" width="11.42578125" customWidth="1"/>
    <col min="2314" max="2314" width="11.5703125" bestFit="1" customWidth="1"/>
    <col min="2315" max="2315" width="16.85546875" bestFit="1" customWidth="1"/>
    <col min="2558" max="2558" width="5" customWidth="1"/>
    <col min="2559" max="2559" width="67.7109375" customWidth="1"/>
    <col min="2560" max="2560" width="7" customWidth="1"/>
    <col min="2561" max="2561" width="13.42578125" customWidth="1"/>
    <col min="2562" max="2562" width="12.7109375" bestFit="1" customWidth="1"/>
    <col min="2563" max="2563" width="15.42578125" bestFit="1" customWidth="1"/>
    <col min="2564" max="2567" width="11.42578125" customWidth="1"/>
    <col min="2570" max="2570" width="11.5703125" bestFit="1" customWidth="1"/>
    <col min="2571" max="2571" width="16.85546875" bestFit="1" customWidth="1"/>
    <col min="2814" max="2814" width="5" customWidth="1"/>
    <col min="2815" max="2815" width="67.7109375" customWidth="1"/>
    <col min="2816" max="2816" width="7" customWidth="1"/>
    <col min="2817" max="2817" width="13.42578125" customWidth="1"/>
    <col min="2818" max="2818" width="12.7109375" bestFit="1" customWidth="1"/>
    <col min="2819" max="2819" width="15.42578125" bestFit="1" customWidth="1"/>
    <col min="2820" max="2823" width="11.42578125" customWidth="1"/>
    <col min="2826" max="2826" width="11.5703125" bestFit="1" customWidth="1"/>
    <col min="2827" max="2827" width="16.85546875" bestFit="1" customWidth="1"/>
    <col min="3070" max="3070" width="5" customWidth="1"/>
    <col min="3071" max="3071" width="67.7109375" customWidth="1"/>
    <col min="3072" max="3072" width="7" customWidth="1"/>
    <col min="3073" max="3073" width="13.42578125" customWidth="1"/>
    <col min="3074" max="3074" width="12.7109375" bestFit="1" customWidth="1"/>
    <col min="3075" max="3075" width="15.42578125" bestFit="1" customWidth="1"/>
    <col min="3076" max="3079" width="11.42578125" customWidth="1"/>
    <col min="3082" max="3082" width="11.5703125" bestFit="1" customWidth="1"/>
    <col min="3083" max="3083" width="16.85546875" bestFit="1" customWidth="1"/>
    <col min="3326" max="3326" width="5" customWidth="1"/>
    <col min="3327" max="3327" width="67.7109375" customWidth="1"/>
    <col min="3328" max="3328" width="7" customWidth="1"/>
    <col min="3329" max="3329" width="13.42578125" customWidth="1"/>
    <col min="3330" max="3330" width="12.7109375" bestFit="1" customWidth="1"/>
    <col min="3331" max="3331" width="15.42578125" bestFit="1" customWidth="1"/>
    <col min="3332" max="3335" width="11.42578125" customWidth="1"/>
    <col min="3338" max="3338" width="11.5703125" bestFit="1" customWidth="1"/>
    <col min="3339" max="3339" width="16.85546875" bestFit="1" customWidth="1"/>
    <col min="3582" max="3582" width="5" customWidth="1"/>
    <col min="3583" max="3583" width="67.7109375" customWidth="1"/>
    <col min="3584" max="3584" width="7" customWidth="1"/>
    <col min="3585" max="3585" width="13.42578125" customWidth="1"/>
    <col min="3586" max="3586" width="12.7109375" bestFit="1" customWidth="1"/>
    <col min="3587" max="3587" width="15.42578125" bestFit="1" customWidth="1"/>
    <col min="3588" max="3591" width="11.42578125" customWidth="1"/>
    <col min="3594" max="3594" width="11.5703125" bestFit="1" customWidth="1"/>
    <col min="3595" max="3595" width="16.85546875" bestFit="1" customWidth="1"/>
    <col min="3838" max="3838" width="5" customWidth="1"/>
    <col min="3839" max="3839" width="67.7109375" customWidth="1"/>
    <col min="3840" max="3840" width="7" customWidth="1"/>
    <col min="3841" max="3841" width="13.42578125" customWidth="1"/>
    <col min="3842" max="3842" width="12.7109375" bestFit="1" customWidth="1"/>
    <col min="3843" max="3843" width="15.42578125" bestFit="1" customWidth="1"/>
    <col min="3844" max="3847" width="11.42578125" customWidth="1"/>
    <col min="3850" max="3850" width="11.5703125" bestFit="1" customWidth="1"/>
    <col min="3851" max="3851" width="16.85546875" bestFit="1" customWidth="1"/>
    <col min="4094" max="4094" width="5" customWidth="1"/>
    <col min="4095" max="4095" width="67.7109375" customWidth="1"/>
    <col min="4096" max="4096" width="7" customWidth="1"/>
    <col min="4097" max="4097" width="13.42578125" customWidth="1"/>
    <col min="4098" max="4098" width="12.7109375" bestFit="1" customWidth="1"/>
    <col min="4099" max="4099" width="15.42578125" bestFit="1" customWidth="1"/>
    <col min="4100" max="4103" width="11.42578125" customWidth="1"/>
    <col min="4106" max="4106" width="11.5703125" bestFit="1" customWidth="1"/>
    <col min="4107" max="4107" width="16.85546875" bestFit="1" customWidth="1"/>
    <col min="4350" max="4350" width="5" customWidth="1"/>
    <col min="4351" max="4351" width="67.7109375" customWidth="1"/>
    <col min="4352" max="4352" width="7" customWidth="1"/>
    <col min="4353" max="4353" width="13.42578125" customWidth="1"/>
    <col min="4354" max="4354" width="12.7109375" bestFit="1" customWidth="1"/>
    <col min="4355" max="4355" width="15.42578125" bestFit="1" customWidth="1"/>
    <col min="4356" max="4359" width="11.42578125" customWidth="1"/>
    <col min="4362" max="4362" width="11.5703125" bestFit="1" customWidth="1"/>
    <col min="4363" max="4363" width="16.85546875" bestFit="1" customWidth="1"/>
    <col min="4606" max="4606" width="5" customWidth="1"/>
    <col min="4607" max="4607" width="67.7109375" customWidth="1"/>
    <col min="4608" max="4608" width="7" customWidth="1"/>
    <col min="4609" max="4609" width="13.42578125" customWidth="1"/>
    <col min="4610" max="4610" width="12.7109375" bestFit="1" customWidth="1"/>
    <col min="4611" max="4611" width="15.42578125" bestFit="1" customWidth="1"/>
    <col min="4612" max="4615" width="11.42578125" customWidth="1"/>
    <col min="4618" max="4618" width="11.5703125" bestFit="1" customWidth="1"/>
    <col min="4619" max="4619" width="16.85546875" bestFit="1" customWidth="1"/>
    <col min="4862" max="4862" width="5" customWidth="1"/>
    <col min="4863" max="4863" width="67.7109375" customWidth="1"/>
    <col min="4864" max="4864" width="7" customWidth="1"/>
    <col min="4865" max="4865" width="13.42578125" customWidth="1"/>
    <col min="4866" max="4866" width="12.7109375" bestFit="1" customWidth="1"/>
    <col min="4867" max="4867" width="15.42578125" bestFit="1" customWidth="1"/>
    <col min="4868" max="4871" width="11.42578125" customWidth="1"/>
    <col min="4874" max="4874" width="11.5703125" bestFit="1" customWidth="1"/>
    <col min="4875" max="4875" width="16.85546875" bestFit="1" customWidth="1"/>
    <col min="5118" max="5118" width="5" customWidth="1"/>
    <col min="5119" max="5119" width="67.7109375" customWidth="1"/>
    <col min="5120" max="5120" width="7" customWidth="1"/>
    <col min="5121" max="5121" width="13.42578125" customWidth="1"/>
    <col min="5122" max="5122" width="12.7109375" bestFit="1" customWidth="1"/>
    <col min="5123" max="5123" width="15.42578125" bestFit="1" customWidth="1"/>
    <col min="5124" max="5127" width="11.42578125" customWidth="1"/>
    <col min="5130" max="5130" width="11.5703125" bestFit="1" customWidth="1"/>
    <col min="5131" max="5131" width="16.85546875" bestFit="1" customWidth="1"/>
    <col min="5374" max="5374" width="5" customWidth="1"/>
    <col min="5375" max="5375" width="67.7109375" customWidth="1"/>
    <col min="5376" max="5376" width="7" customWidth="1"/>
    <col min="5377" max="5377" width="13.42578125" customWidth="1"/>
    <col min="5378" max="5378" width="12.7109375" bestFit="1" customWidth="1"/>
    <col min="5379" max="5379" width="15.42578125" bestFit="1" customWidth="1"/>
    <col min="5380" max="5383" width="11.42578125" customWidth="1"/>
    <col min="5386" max="5386" width="11.5703125" bestFit="1" customWidth="1"/>
    <col min="5387" max="5387" width="16.85546875" bestFit="1" customWidth="1"/>
    <col min="5630" max="5630" width="5" customWidth="1"/>
    <col min="5631" max="5631" width="67.7109375" customWidth="1"/>
    <col min="5632" max="5632" width="7" customWidth="1"/>
    <col min="5633" max="5633" width="13.42578125" customWidth="1"/>
    <col min="5634" max="5634" width="12.7109375" bestFit="1" customWidth="1"/>
    <col min="5635" max="5635" width="15.42578125" bestFit="1" customWidth="1"/>
    <col min="5636" max="5639" width="11.42578125" customWidth="1"/>
    <col min="5642" max="5642" width="11.5703125" bestFit="1" customWidth="1"/>
    <col min="5643" max="5643" width="16.85546875" bestFit="1" customWidth="1"/>
    <col min="5886" max="5886" width="5" customWidth="1"/>
    <col min="5887" max="5887" width="67.7109375" customWidth="1"/>
    <col min="5888" max="5888" width="7" customWidth="1"/>
    <col min="5889" max="5889" width="13.42578125" customWidth="1"/>
    <col min="5890" max="5890" width="12.7109375" bestFit="1" customWidth="1"/>
    <col min="5891" max="5891" width="15.42578125" bestFit="1" customWidth="1"/>
    <col min="5892" max="5895" width="11.42578125" customWidth="1"/>
    <col min="5898" max="5898" width="11.5703125" bestFit="1" customWidth="1"/>
    <col min="5899" max="5899" width="16.85546875" bestFit="1" customWidth="1"/>
    <col min="6142" max="6142" width="5" customWidth="1"/>
    <col min="6143" max="6143" width="67.7109375" customWidth="1"/>
    <col min="6144" max="6144" width="7" customWidth="1"/>
    <col min="6145" max="6145" width="13.42578125" customWidth="1"/>
    <col min="6146" max="6146" width="12.7109375" bestFit="1" customWidth="1"/>
    <col min="6147" max="6147" width="15.42578125" bestFit="1" customWidth="1"/>
    <col min="6148" max="6151" width="11.42578125" customWidth="1"/>
    <col min="6154" max="6154" width="11.5703125" bestFit="1" customWidth="1"/>
    <col min="6155" max="6155" width="16.85546875" bestFit="1" customWidth="1"/>
    <col min="6398" max="6398" width="5" customWidth="1"/>
    <col min="6399" max="6399" width="67.7109375" customWidth="1"/>
    <col min="6400" max="6400" width="7" customWidth="1"/>
    <col min="6401" max="6401" width="13.42578125" customWidth="1"/>
    <col min="6402" max="6402" width="12.7109375" bestFit="1" customWidth="1"/>
    <col min="6403" max="6403" width="15.42578125" bestFit="1" customWidth="1"/>
    <col min="6404" max="6407" width="11.42578125" customWidth="1"/>
    <col min="6410" max="6410" width="11.5703125" bestFit="1" customWidth="1"/>
    <col min="6411" max="6411" width="16.85546875" bestFit="1" customWidth="1"/>
    <col min="6654" max="6654" width="5" customWidth="1"/>
    <col min="6655" max="6655" width="67.7109375" customWidth="1"/>
    <col min="6656" max="6656" width="7" customWidth="1"/>
    <col min="6657" max="6657" width="13.42578125" customWidth="1"/>
    <col min="6658" max="6658" width="12.7109375" bestFit="1" customWidth="1"/>
    <col min="6659" max="6659" width="15.42578125" bestFit="1" customWidth="1"/>
    <col min="6660" max="6663" width="11.42578125" customWidth="1"/>
    <col min="6666" max="6666" width="11.5703125" bestFit="1" customWidth="1"/>
    <col min="6667" max="6667" width="16.85546875" bestFit="1" customWidth="1"/>
    <col min="6910" max="6910" width="5" customWidth="1"/>
    <col min="6911" max="6911" width="67.7109375" customWidth="1"/>
    <col min="6912" max="6912" width="7" customWidth="1"/>
    <col min="6913" max="6913" width="13.42578125" customWidth="1"/>
    <col min="6914" max="6914" width="12.7109375" bestFit="1" customWidth="1"/>
    <col min="6915" max="6915" width="15.42578125" bestFit="1" customWidth="1"/>
    <col min="6916" max="6919" width="11.42578125" customWidth="1"/>
    <col min="6922" max="6922" width="11.5703125" bestFit="1" customWidth="1"/>
    <col min="6923" max="6923" width="16.85546875" bestFit="1" customWidth="1"/>
    <col min="7166" max="7166" width="5" customWidth="1"/>
    <col min="7167" max="7167" width="67.7109375" customWidth="1"/>
    <col min="7168" max="7168" width="7" customWidth="1"/>
    <col min="7169" max="7169" width="13.42578125" customWidth="1"/>
    <col min="7170" max="7170" width="12.7109375" bestFit="1" customWidth="1"/>
    <col min="7171" max="7171" width="15.42578125" bestFit="1" customWidth="1"/>
    <col min="7172" max="7175" width="11.42578125" customWidth="1"/>
    <col min="7178" max="7178" width="11.5703125" bestFit="1" customWidth="1"/>
    <col min="7179" max="7179" width="16.85546875" bestFit="1" customWidth="1"/>
    <col min="7422" max="7422" width="5" customWidth="1"/>
    <col min="7423" max="7423" width="67.7109375" customWidth="1"/>
    <col min="7424" max="7424" width="7" customWidth="1"/>
    <col min="7425" max="7425" width="13.42578125" customWidth="1"/>
    <col min="7426" max="7426" width="12.7109375" bestFit="1" customWidth="1"/>
    <col min="7427" max="7427" width="15.42578125" bestFit="1" customWidth="1"/>
    <col min="7428" max="7431" width="11.42578125" customWidth="1"/>
    <col min="7434" max="7434" width="11.5703125" bestFit="1" customWidth="1"/>
    <col min="7435" max="7435" width="16.85546875" bestFit="1" customWidth="1"/>
    <col min="7678" max="7678" width="5" customWidth="1"/>
    <col min="7679" max="7679" width="67.7109375" customWidth="1"/>
    <col min="7680" max="7680" width="7" customWidth="1"/>
    <col min="7681" max="7681" width="13.42578125" customWidth="1"/>
    <col min="7682" max="7682" width="12.7109375" bestFit="1" customWidth="1"/>
    <col min="7683" max="7683" width="15.42578125" bestFit="1" customWidth="1"/>
    <col min="7684" max="7687" width="11.42578125" customWidth="1"/>
    <col min="7690" max="7690" width="11.5703125" bestFit="1" customWidth="1"/>
    <col min="7691" max="7691" width="16.85546875" bestFit="1" customWidth="1"/>
    <col min="7934" max="7934" width="5" customWidth="1"/>
    <col min="7935" max="7935" width="67.7109375" customWidth="1"/>
    <col min="7936" max="7936" width="7" customWidth="1"/>
    <col min="7937" max="7937" width="13.42578125" customWidth="1"/>
    <col min="7938" max="7938" width="12.7109375" bestFit="1" customWidth="1"/>
    <col min="7939" max="7939" width="15.42578125" bestFit="1" customWidth="1"/>
    <col min="7940" max="7943" width="11.42578125" customWidth="1"/>
    <col min="7946" max="7946" width="11.5703125" bestFit="1" customWidth="1"/>
    <col min="7947" max="7947" width="16.85546875" bestFit="1" customWidth="1"/>
    <col min="8190" max="8190" width="5" customWidth="1"/>
    <col min="8191" max="8191" width="67.7109375" customWidth="1"/>
    <col min="8192" max="8192" width="7" customWidth="1"/>
    <col min="8193" max="8193" width="13.42578125" customWidth="1"/>
    <col min="8194" max="8194" width="12.7109375" bestFit="1" customWidth="1"/>
    <col min="8195" max="8195" width="15.42578125" bestFit="1" customWidth="1"/>
    <col min="8196" max="8199" width="11.42578125" customWidth="1"/>
    <col min="8202" max="8202" width="11.5703125" bestFit="1" customWidth="1"/>
    <col min="8203" max="8203" width="16.85546875" bestFit="1" customWidth="1"/>
    <col min="8446" max="8446" width="5" customWidth="1"/>
    <col min="8447" max="8447" width="67.7109375" customWidth="1"/>
    <col min="8448" max="8448" width="7" customWidth="1"/>
    <col min="8449" max="8449" width="13.42578125" customWidth="1"/>
    <col min="8450" max="8450" width="12.7109375" bestFit="1" customWidth="1"/>
    <col min="8451" max="8451" width="15.42578125" bestFit="1" customWidth="1"/>
    <col min="8452" max="8455" width="11.42578125" customWidth="1"/>
    <col min="8458" max="8458" width="11.5703125" bestFit="1" customWidth="1"/>
    <col min="8459" max="8459" width="16.85546875" bestFit="1" customWidth="1"/>
    <col min="8702" max="8702" width="5" customWidth="1"/>
    <col min="8703" max="8703" width="67.7109375" customWidth="1"/>
    <col min="8704" max="8704" width="7" customWidth="1"/>
    <col min="8705" max="8705" width="13.42578125" customWidth="1"/>
    <col min="8706" max="8706" width="12.7109375" bestFit="1" customWidth="1"/>
    <col min="8707" max="8707" width="15.42578125" bestFit="1" customWidth="1"/>
    <col min="8708" max="8711" width="11.42578125" customWidth="1"/>
    <col min="8714" max="8714" width="11.5703125" bestFit="1" customWidth="1"/>
    <col min="8715" max="8715" width="16.85546875" bestFit="1" customWidth="1"/>
    <col min="8958" max="8958" width="5" customWidth="1"/>
    <col min="8959" max="8959" width="67.7109375" customWidth="1"/>
    <col min="8960" max="8960" width="7" customWidth="1"/>
    <col min="8961" max="8961" width="13.42578125" customWidth="1"/>
    <col min="8962" max="8962" width="12.7109375" bestFit="1" customWidth="1"/>
    <col min="8963" max="8963" width="15.42578125" bestFit="1" customWidth="1"/>
    <col min="8964" max="8967" width="11.42578125" customWidth="1"/>
    <col min="8970" max="8970" width="11.5703125" bestFit="1" customWidth="1"/>
    <col min="8971" max="8971" width="16.85546875" bestFit="1" customWidth="1"/>
    <col min="9214" max="9214" width="5" customWidth="1"/>
    <col min="9215" max="9215" width="67.7109375" customWidth="1"/>
    <col min="9216" max="9216" width="7" customWidth="1"/>
    <col min="9217" max="9217" width="13.42578125" customWidth="1"/>
    <col min="9218" max="9218" width="12.7109375" bestFit="1" customWidth="1"/>
    <col min="9219" max="9219" width="15.42578125" bestFit="1" customWidth="1"/>
    <col min="9220" max="9223" width="11.42578125" customWidth="1"/>
    <col min="9226" max="9226" width="11.5703125" bestFit="1" customWidth="1"/>
    <col min="9227" max="9227" width="16.85546875" bestFit="1" customWidth="1"/>
    <col min="9470" max="9470" width="5" customWidth="1"/>
    <col min="9471" max="9471" width="67.7109375" customWidth="1"/>
    <col min="9472" max="9472" width="7" customWidth="1"/>
    <col min="9473" max="9473" width="13.42578125" customWidth="1"/>
    <col min="9474" max="9474" width="12.7109375" bestFit="1" customWidth="1"/>
    <col min="9475" max="9475" width="15.42578125" bestFit="1" customWidth="1"/>
    <col min="9476" max="9479" width="11.42578125" customWidth="1"/>
    <col min="9482" max="9482" width="11.5703125" bestFit="1" customWidth="1"/>
    <col min="9483" max="9483" width="16.85546875" bestFit="1" customWidth="1"/>
    <col min="9726" max="9726" width="5" customWidth="1"/>
    <col min="9727" max="9727" width="67.7109375" customWidth="1"/>
    <col min="9728" max="9728" width="7" customWidth="1"/>
    <col min="9729" max="9729" width="13.42578125" customWidth="1"/>
    <col min="9730" max="9730" width="12.7109375" bestFit="1" customWidth="1"/>
    <col min="9731" max="9731" width="15.42578125" bestFit="1" customWidth="1"/>
    <col min="9732" max="9735" width="11.42578125" customWidth="1"/>
    <col min="9738" max="9738" width="11.5703125" bestFit="1" customWidth="1"/>
    <col min="9739" max="9739" width="16.85546875" bestFit="1" customWidth="1"/>
    <col min="9982" max="9982" width="5" customWidth="1"/>
    <col min="9983" max="9983" width="67.7109375" customWidth="1"/>
    <col min="9984" max="9984" width="7" customWidth="1"/>
    <col min="9985" max="9985" width="13.42578125" customWidth="1"/>
    <col min="9986" max="9986" width="12.7109375" bestFit="1" customWidth="1"/>
    <col min="9987" max="9987" width="15.42578125" bestFit="1" customWidth="1"/>
    <col min="9988" max="9991" width="11.42578125" customWidth="1"/>
    <col min="9994" max="9994" width="11.5703125" bestFit="1" customWidth="1"/>
    <col min="9995" max="9995" width="16.85546875" bestFit="1" customWidth="1"/>
    <col min="10238" max="10238" width="5" customWidth="1"/>
    <col min="10239" max="10239" width="67.7109375" customWidth="1"/>
    <col min="10240" max="10240" width="7" customWidth="1"/>
    <col min="10241" max="10241" width="13.42578125" customWidth="1"/>
    <col min="10242" max="10242" width="12.7109375" bestFit="1" customWidth="1"/>
    <col min="10243" max="10243" width="15.42578125" bestFit="1" customWidth="1"/>
    <col min="10244" max="10247" width="11.42578125" customWidth="1"/>
    <col min="10250" max="10250" width="11.5703125" bestFit="1" customWidth="1"/>
    <col min="10251" max="10251" width="16.85546875" bestFit="1" customWidth="1"/>
    <col min="10494" max="10494" width="5" customWidth="1"/>
    <col min="10495" max="10495" width="67.7109375" customWidth="1"/>
    <col min="10496" max="10496" width="7" customWidth="1"/>
    <col min="10497" max="10497" width="13.42578125" customWidth="1"/>
    <col min="10498" max="10498" width="12.7109375" bestFit="1" customWidth="1"/>
    <col min="10499" max="10499" width="15.42578125" bestFit="1" customWidth="1"/>
    <col min="10500" max="10503" width="11.42578125" customWidth="1"/>
    <col min="10506" max="10506" width="11.5703125" bestFit="1" customWidth="1"/>
    <col min="10507" max="10507" width="16.85546875" bestFit="1" customWidth="1"/>
    <col min="10750" max="10750" width="5" customWidth="1"/>
    <col min="10751" max="10751" width="67.7109375" customWidth="1"/>
    <col min="10752" max="10752" width="7" customWidth="1"/>
    <col min="10753" max="10753" width="13.42578125" customWidth="1"/>
    <col min="10754" max="10754" width="12.7109375" bestFit="1" customWidth="1"/>
    <col min="10755" max="10755" width="15.42578125" bestFit="1" customWidth="1"/>
    <col min="10756" max="10759" width="11.42578125" customWidth="1"/>
    <col min="10762" max="10762" width="11.5703125" bestFit="1" customWidth="1"/>
    <col min="10763" max="10763" width="16.85546875" bestFit="1" customWidth="1"/>
    <col min="11006" max="11006" width="5" customWidth="1"/>
    <col min="11007" max="11007" width="67.7109375" customWidth="1"/>
    <col min="11008" max="11008" width="7" customWidth="1"/>
    <col min="11009" max="11009" width="13.42578125" customWidth="1"/>
    <col min="11010" max="11010" width="12.7109375" bestFit="1" customWidth="1"/>
    <col min="11011" max="11011" width="15.42578125" bestFit="1" customWidth="1"/>
    <col min="11012" max="11015" width="11.42578125" customWidth="1"/>
    <col min="11018" max="11018" width="11.5703125" bestFit="1" customWidth="1"/>
    <col min="11019" max="11019" width="16.85546875" bestFit="1" customWidth="1"/>
    <col min="11262" max="11262" width="5" customWidth="1"/>
    <col min="11263" max="11263" width="67.7109375" customWidth="1"/>
    <col min="11264" max="11264" width="7" customWidth="1"/>
    <col min="11265" max="11265" width="13.42578125" customWidth="1"/>
    <col min="11266" max="11266" width="12.7109375" bestFit="1" customWidth="1"/>
    <col min="11267" max="11267" width="15.42578125" bestFit="1" customWidth="1"/>
    <col min="11268" max="11271" width="11.42578125" customWidth="1"/>
    <col min="11274" max="11274" width="11.5703125" bestFit="1" customWidth="1"/>
    <col min="11275" max="11275" width="16.85546875" bestFit="1" customWidth="1"/>
    <col min="11518" max="11518" width="5" customWidth="1"/>
    <col min="11519" max="11519" width="67.7109375" customWidth="1"/>
    <col min="11520" max="11520" width="7" customWidth="1"/>
    <col min="11521" max="11521" width="13.42578125" customWidth="1"/>
    <col min="11522" max="11522" width="12.7109375" bestFit="1" customWidth="1"/>
    <col min="11523" max="11523" width="15.42578125" bestFit="1" customWidth="1"/>
    <col min="11524" max="11527" width="11.42578125" customWidth="1"/>
    <col min="11530" max="11530" width="11.5703125" bestFit="1" customWidth="1"/>
    <col min="11531" max="11531" width="16.85546875" bestFit="1" customWidth="1"/>
    <col min="11774" max="11774" width="5" customWidth="1"/>
    <col min="11775" max="11775" width="67.7109375" customWidth="1"/>
    <col min="11776" max="11776" width="7" customWidth="1"/>
    <col min="11777" max="11777" width="13.42578125" customWidth="1"/>
    <col min="11778" max="11778" width="12.7109375" bestFit="1" customWidth="1"/>
    <col min="11779" max="11779" width="15.42578125" bestFit="1" customWidth="1"/>
    <col min="11780" max="11783" width="11.42578125" customWidth="1"/>
    <col min="11786" max="11786" width="11.5703125" bestFit="1" customWidth="1"/>
    <col min="11787" max="11787" width="16.85546875" bestFit="1" customWidth="1"/>
    <col min="12030" max="12030" width="5" customWidth="1"/>
    <col min="12031" max="12031" width="67.7109375" customWidth="1"/>
    <col min="12032" max="12032" width="7" customWidth="1"/>
    <col min="12033" max="12033" width="13.42578125" customWidth="1"/>
    <col min="12034" max="12034" width="12.7109375" bestFit="1" customWidth="1"/>
    <col min="12035" max="12035" width="15.42578125" bestFit="1" customWidth="1"/>
    <col min="12036" max="12039" width="11.42578125" customWidth="1"/>
    <col min="12042" max="12042" width="11.5703125" bestFit="1" customWidth="1"/>
    <col min="12043" max="12043" width="16.85546875" bestFit="1" customWidth="1"/>
    <col min="12286" max="12286" width="5" customWidth="1"/>
    <col min="12287" max="12287" width="67.7109375" customWidth="1"/>
    <col min="12288" max="12288" width="7" customWidth="1"/>
    <col min="12289" max="12289" width="13.42578125" customWidth="1"/>
    <col min="12290" max="12290" width="12.7109375" bestFit="1" customWidth="1"/>
    <col min="12291" max="12291" width="15.42578125" bestFit="1" customWidth="1"/>
    <col min="12292" max="12295" width="11.42578125" customWidth="1"/>
    <col min="12298" max="12298" width="11.5703125" bestFit="1" customWidth="1"/>
    <col min="12299" max="12299" width="16.85546875" bestFit="1" customWidth="1"/>
    <col min="12542" max="12542" width="5" customWidth="1"/>
    <col min="12543" max="12543" width="67.7109375" customWidth="1"/>
    <col min="12544" max="12544" width="7" customWidth="1"/>
    <col min="12545" max="12545" width="13.42578125" customWidth="1"/>
    <col min="12546" max="12546" width="12.7109375" bestFit="1" customWidth="1"/>
    <col min="12547" max="12547" width="15.42578125" bestFit="1" customWidth="1"/>
    <col min="12548" max="12551" width="11.42578125" customWidth="1"/>
    <col min="12554" max="12554" width="11.5703125" bestFit="1" customWidth="1"/>
    <col min="12555" max="12555" width="16.85546875" bestFit="1" customWidth="1"/>
    <col min="12798" max="12798" width="5" customWidth="1"/>
    <col min="12799" max="12799" width="67.7109375" customWidth="1"/>
    <col min="12800" max="12800" width="7" customWidth="1"/>
    <col min="12801" max="12801" width="13.42578125" customWidth="1"/>
    <col min="12802" max="12802" width="12.7109375" bestFit="1" customWidth="1"/>
    <col min="12803" max="12803" width="15.42578125" bestFit="1" customWidth="1"/>
    <col min="12804" max="12807" width="11.42578125" customWidth="1"/>
    <col min="12810" max="12810" width="11.5703125" bestFit="1" customWidth="1"/>
    <col min="12811" max="12811" width="16.85546875" bestFit="1" customWidth="1"/>
    <col min="13054" max="13054" width="5" customWidth="1"/>
    <col min="13055" max="13055" width="67.7109375" customWidth="1"/>
    <col min="13056" max="13056" width="7" customWidth="1"/>
    <col min="13057" max="13057" width="13.42578125" customWidth="1"/>
    <col min="13058" max="13058" width="12.7109375" bestFit="1" customWidth="1"/>
    <col min="13059" max="13059" width="15.42578125" bestFit="1" customWidth="1"/>
    <col min="13060" max="13063" width="11.42578125" customWidth="1"/>
    <col min="13066" max="13066" width="11.5703125" bestFit="1" customWidth="1"/>
    <col min="13067" max="13067" width="16.85546875" bestFit="1" customWidth="1"/>
    <col min="13310" max="13310" width="5" customWidth="1"/>
    <col min="13311" max="13311" width="67.7109375" customWidth="1"/>
    <col min="13312" max="13312" width="7" customWidth="1"/>
    <col min="13313" max="13313" width="13.42578125" customWidth="1"/>
    <col min="13314" max="13314" width="12.7109375" bestFit="1" customWidth="1"/>
    <col min="13315" max="13315" width="15.42578125" bestFit="1" customWidth="1"/>
    <col min="13316" max="13319" width="11.42578125" customWidth="1"/>
    <col min="13322" max="13322" width="11.5703125" bestFit="1" customWidth="1"/>
    <col min="13323" max="13323" width="16.85546875" bestFit="1" customWidth="1"/>
    <col min="13566" max="13566" width="5" customWidth="1"/>
    <col min="13567" max="13567" width="67.7109375" customWidth="1"/>
    <col min="13568" max="13568" width="7" customWidth="1"/>
    <col min="13569" max="13569" width="13.42578125" customWidth="1"/>
    <col min="13570" max="13570" width="12.7109375" bestFit="1" customWidth="1"/>
    <col min="13571" max="13571" width="15.42578125" bestFit="1" customWidth="1"/>
    <col min="13572" max="13575" width="11.42578125" customWidth="1"/>
    <col min="13578" max="13578" width="11.5703125" bestFit="1" customWidth="1"/>
    <col min="13579" max="13579" width="16.85546875" bestFit="1" customWidth="1"/>
    <col min="13822" max="13822" width="5" customWidth="1"/>
    <col min="13823" max="13823" width="67.7109375" customWidth="1"/>
    <col min="13824" max="13824" width="7" customWidth="1"/>
    <col min="13825" max="13825" width="13.42578125" customWidth="1"/>
    <col min="13826" max="13826" width="12.7109375" bestFit="1" customWidth="1"/>
    <col min="13827" max="13827" width="15.42578125" bestFit="1" customWidth="1"/>
    <col min="13828" max="13831" width="11.42578125" customWidth="1"/>
    <col min="13834" max="13834" width="11.5703125" bestFit="1" customWidth="1"/>
    <col min="13835" max="13835" width="16.85546875" bestFit="1" customWidth="1"/>
    <col min="14078" max="14078" width="5" customWidth="1"/>
    <col min="14079" max="14079" width="67.7109375" customWidth="1"/>
    <col min="14080" max="14080" width="7" customWidth="1"/>
    <col min="14081" max="14081" width="13.42578125" customWidth="1"/>
    <col min="14082" max="14082" width="12.7109375" bestFit="1" customWidth="1"/>
    <col min="14083" max="14083" width="15.42578125" bestFit="1" customWidth="1"/>
    <col min="14084" max="14087" width="11.42578125" customWidth="1"/>
    <col min="14090" max="14090" width="11.5703125" bestFit="1" customWidth="1"/>
    <col min="14091" max="14091" width="16.85546875" bestFit="1" customWidth="1"/>
    <col min="14334" max="14334" width="5" customWidth="1"/>
    <col min="14335" max="14335" width="67.7109375" customWidth="1"/>
    <col min="14336" max="14336" width="7" customWidth="1"/>
    <col min="14337" max="14337" width="13.42578125" customWidth="1"/>
    <col min="14338" max="14338" width="12.7109375" bestFit="1" customWidth="1"/>
    <col min="14339" max="14339" width="15.42578125" bestFit="1" customWidth="1"/>
    <col min="14340" max="14343" width="11.42578125" customWidth="1"/>
    <col min="14346" max="14346" width="11.5703125" bestFit="1" customWidth="1"/>
    <col min="14347" max="14347" width="16.85546875" bestFit="1" customWidth="1"/>
    <col min="14590" max="14590" width="5" customWidth="1"/>
    <col min="14591" max="14591" width="67.7109375" customWidth="1"/>
    <col min="14592" max="14592" width="7" customWidth="1"/>
    <col min="14593" max="14593" width="13.42578125" customWidth="1"/>
    <col min="14594" max="14594" width="12.7109375" bestFit="1" customWidth="1"/>
    <col min="14595" max="14595" width="15.42578125" bestFit="1" customWidth="1"/>
    <col min="14596" max="14599" width="11.42578125" customWidth="1"/>
    <col min="14602" max="14602" width="11.5703125" bestFit="1" customWidth="1"/>
    <col min="14603" max="14603" width="16.85546875" bestFit="1" customWidth="1"/>
    <col min="14846" max="14846" width="5" customWidth="1"/>
    <col min="14847" max="14847" width="67.7109375" customWidth="1"/>
    <col min="14848" max="14848" width="7" customWidth="1"/>
    <col min="14849" max="14849" width="13.42578125" customWidth="1"/>
    <col min="14850" max="14850" width="12.7109375" bestFit="1" customWidth="1"/>
    <col min="14851" max="14851" width="15.42578125" bestFit="1" customWidth="1"/>
    <col min="14852" max="14855" width="11.42578125" customWidth="1"/>
    <col min="14858" max="14858" width="11.5703125" bestFit="1" customWidth="1"/>
    <col min="14859" max="14859" width="16.85546875" bestFit="1" customWidth="1"/>
    <col min="15102" max="15102" width="5" customWidth="1"/>
    <col min="15103" max="15103" width="67.7109375" customWidth="1"/>
    <col min="15104" max="15104" width="7" customWidth="1"/>
    <col min="15105" max="15105" width="13.42578125" customWidth="1"/>
    <col min="15106" max="15106" width="12.7109375" bestFit="1" customWidth="1"/>
    <col min="15107" max="15107" width="15.42578125" bestFit="1" customWidth="1"/>
    <col min="15108" max="15111" width="11.42578125" customWidth="1"/>
    <col min="15114" max="15114" width="11.5703125" bestFit="1" customWidth="1"/>
    <col min="15115" max="15115" width="16.85546875" bestFit="1" customWidth="1"/>
    <col min="15358" max="15358" width="5" customWidth="1"/>
    <col min="15359" max="15359" width="67.7109375" customWidth="1"/>
    <col min="15360" max="15360" width="7" customWidth="1"/>
    <col min="15361" max="15361" width="13.42578125" customWidth="1"/>
    <col min="15362" max="15362" width="12.7109375" bestFit="1" customWidth="1"/>
    <col min="15363" max="15363" width="15.42578125" bestFit="1" customWidth="1"/>
    <col min="15364" max="15367" width="11.42578125" customWidth="1"/>
    <col min="15370" max="15370" width="11.5703125" bestFit="1" customWidth="1"/>
    <col min="15371" max="15371" width="16.85546875" bestFit="1" customWidth="1"/>
    <col min="15614" max="15614" width="5" customWidth="1"/>
    <col min="15615" max="15615" width="67.7109375" customWidth="1"/>
    <col min="15616" max="15616" width="7" customWidth="1"/>
    <col min="15617" max="15617" width="13.42578125" customWidth="1"/>
    <col min="15618" max="15618" width="12.7109375" bestFit="1" customWidth="1"/>
    <col min="15619" max="15619" width="15.42578125" bestFit="1" customWidth="1"/>
    <col min="15620" max="15623" width="11.42578125" customWidth="1"/>
    <col min="15626" max="15626" width="11.5703125" bestFit="1" customWidth="1"/>
    <col min="15627" max="15627" width="16.85546875" bestFit="1" customWidth="1"/>
    <col min="15870" max="15870" width="5" customWidth="1"/>
    <col min="15871" max="15871" width="67.7109375" customWidth="1"/>
    <col min="15872" max="15872" width="7" customWidth="1"/>
    <col min="15873" max="15873" width="13.42578125" customWidth="1"/>
    <col min="15874" max="15874" width="12.7109375" bestFit="1" customWidth="1"/>
    <col min="15875" max="15875" width="15.42578125" bestFit="1" customWidth="1"/>
    <col min="15876" max="15879" width="11.42578125" customWidth="1"/>
    <col min="15882" max="15882" width="11.5703125" bestFit="1" customWidth="1"/>
    <col min="15883" max="15883" width="16.85546875" bestFit="1" customWidth="1"/>
    <col min="16126" max="16126" width="5" customWidth="1"/>
    <col min="16127" max="16127" width="67.7109375" customWidth="1"/>
    <col min="16128" max="16128" width="7" customWidth="1"/>
    <col min="16129" max="16129" width="13.42578125" customWidth="1"/>
    <col min="16130" max="16130" width="12.7109375" bestFit="1" customWidth="1"/>
    <col min="16131" max="16131" width="15.42578125" bestFit="1" customWidth="1"/>
    <col min="16132" max="16135" width="11.42578125" customWidth="1"/>
    <col min="16138" max="16138" width="11.5703125" bestFit="1" customWidth="1"/>
    <col min="16139" max="16139" width="16.85546875" bestFit="1" customWidth="1"/>
  </cols>
  <sheetData>
    <row r="1" spans="1:12" ht="15.75" thickBot="1" x14ac:dyDescent="0.3"/>
    <row r="2" spans="1:12" ht="25.5" customHeight="1" x14ac:dyDescent="0.25">
      <c r="A2" s="311" t="s">
        <v>234</v>
      </c>
      <c r="B2" s="312"/>
      <c r="C2" s="315"/>
      <c r="D2" s="316"/>
      <c r="E2" s="159"/>
      <c r="F2" s="253"/>
      <c r="G2" s="254"/>
      <c r="H2" s="255"/>
      <c r="K2" s="305"/>
      <c r="L2" s="305"/>
    </row>
    <row r="3" spans="1:12" ht="21" customHeight="1" thickBot="1" x14ac:dyDescent="0.3">
      <c r="A3" s="313"/>
      <c r="B3" s="314"/>
      <c r="C3" s="317"/>
      <c r="D3" s="305"/>
      <c r="E3" s="256"/>
      <c r="H3" s="257"/>
      <c r="K3" s="305"/>
      <c r="L3" s="305"/>
    </row>
    <row r="4" spans="1:12" ht="13.5" customHeight="1" x14ac:dyDescent="0.25">
      <c r="A4" s="318" t="s">
        <v>235</v>
      </c>
      <c r="B4" s="319"/>
      <c r="C4" s="33"/>
      <c r="D4" s="138"/>
      <c r="E4" s="322"/>
      <c r="H4" s="257"/>
      <c r="L4" s="138"/>
    </row>
    <row r="5" spans="1:12" ht="15.75" x14ac:dyDescent="0.25">
      <c r="A5" s="320"/>
      <c r="B5" s="321"/>
      <c r="C5" s="131"/>
      <c r="D5" s="139"/>
      <c r="E5" s="322"/>
      <c r="H5" s="257"/>
      <c r="K5" s="141"/>
      <c r="L5" s="139"/>
    </row>
    <row r="6" spans="1:12" ht="16.5" thickBot="1" x14ac:dyDescent="0.3">
      <c r="A6" s="320"/>
      <c r="B6" s="321"/>
      <c r="C6" s="130"/>
      <c r="D6" s="3"/>
      <c r="E6" s="195"/>
      <c r="F6" s="258"/>
      <c r="G6" s="259"/>
      <c r="H6" s="260"/>
    </row>
    <row r="7" spans="1:12" ht="16.5" thickBot="1" x14ac:dyDescent="0.3">
      <c r="A7" s="143"/>
      <c r="B7" s="140" t="s">
        <v>230</v>
      </c>
      <c r="C7" s="131" t="s">
        <v>238</v>
      </c>
      <c r="D7" s="144"/>
      <c r="E7" s="229"/>
      <c r="H7" s="257"/>
    </row>
    <row r="8" spans="1:12" x14ac:dyDescent="0.25">
      <c r="A8" s="309" t="s">
        <v>0</v>
      </c>
      <c r="B8" s="310"/>
      <c r="C8" s="4" t="s">
        <v>1</v>
      </c>
      <c r="D8" s="4" t="s">
        <v>2</v>
      </c>
      <c r="E8" s="142" t="s">
        <v>239</v>
      </c>
      <c r="F8" s="247" t="s">
        <v>264</v>
      </c>
      <c r="G8" s="248" t="s">
        <v>3</v>
      </c>
      <c r="H8" s="249" t="s">
        <v>4</v>
      </c>
    </row>
    <row r="9" spans="1:12" ht="15.75" thickBot="1" x14ac:dyDescent="0.3">
      <c r="A9" s="101"/>
      <c r="B9" s="86"/>
      <c r="C9" s="87"/>
      <c r="D9" s="87"/>
      <c r="E9" s="160"/>
      <c r="F9" s="202"/>
      <c r="G9" s="210"/>
      <c r="H9" s="219"/>
    </row>
    <row r="10" spans="1:12" ht="15.75" hidden="1" thickBot="1" x14ac:dyDescent="0.3">
      <c r="A10" s="306" t="s">
        <v>229</v>
      </c>
      <c r="B10" s="307"/>
      <c r="C10" s="307"/>
      <c r="D10" s="307"/>
      <c r="E10" s="308"/>
      <c r="F10" s="203"/>
      <c r="G10" s="211"/>
      <c r="H10" s="282"/>
    </row>
    <row r="11" spans="1:12" ht="15.75" hidden="1" thickBot="1" x14ac:dyDescent="0.3">
      <c r="A11" s="102"/>
      <c r="B11" s="124" t="s">
        <v>144</v>
      </c>
      <c r="C11" s="125"/>
      <c r="D11" s="125"/>
      <c r="E11" s="161"/>
      <c r="F11" s="173"/>
      <c r="G11" s="78"/>
      <c r="H11" s="283"/>
    </row>
    <row r="12" spans="1:12" ht="15.75" hidden="1" thickBot="1" x14ac:dyDescent="0.3">
      <c r="A12" s="85" t="s">
        <v>140</v>
      </c>
      <c r="B12" s="8" t="s">
        <v>153</v>
      </c>
      <c r="C12" s="15" t="s">
        <v>21</v>
      </c>
      <c r="D12" s="15">
        <v>20</v>
      </c>
      <c r="E12" s="161"/>
      <c r="F12" s="173">
        <v>0</v>
      </c>
      <c r="G12" s="173">
        <f>E12+F12</f>
        <v>0</v>
      </c>
      <c r="H12" s="284">
        <f>G12*D12</f>
        <v>0</v>
      </c>
    </row>
    <row r="13" spans="1:12" ht="15.75" hidden="1" thickBot="1" x14ac:dyDescent="0.3">
      <c r="A13" s="85" t="s">
        <v>141</v>
      </c>
      <c r="B13" s="8" t="s">
        <v>161</v>
      </c>
      <c r="C13" s="15" t="s">
        <v>33</v>
      </c>
      <c r="D13" s="15">
        <v>65</v>
      </c>
      <c r="E13" s="161"/>
      <c r="F13" s="173"/>
      <c r="G13" s="78"/>
      <c r="H13" s="283"/>
    </row>
    <row r="14" spans="1:12" ht="52.5" hidden="1" thickBot="1" x14ac:dyDescent="0.3">
      <c r="A14" s="85" t="s">
        <v>113</v>
      </c>
      <c r="B14" s="31" t="s">
        <v>159</v>
      </c>
      <c r="C14" s="93" t="s">
        <v>21</v>
      </c>
      <c r="D14" s="93">
        <v>17</v>
      </c>
      <c r="E14" s="161"/>
      <c r="F14" s="173"/>
      <c r="G14" s="78"/>
      <c r="H14" s="283"/>
    </row>
    <row r="15" spans="1:12" ht="15.75" hidden="1" thickBot="1" x14ac:dyDescent="0.3">
      <c r="A15" s="85" t="s">
        <v>142</v>
      </c>
      <c r="B15" s="31" t="s">
        <v>176</v>
      </c>
      <c r="C15" s="15" t="s">
        <v>158</v>
      </c>
      <c r="D15" s="15">
        <v>1</v>
      </c>
      <c r="E15" s="161"/>
      <c r="F15" s="173"/>
      <c r="G15" s="78"/>
      <c r="H15" s="283"/>
    </row>
    <row r="16" spans="1:12" ht="15.75" hidden="1" thickBot="1" x14ac:dyDescent="0.3">
      <c r="A16" s="85" t="s">
        <v>143</v>
      </c>
      <c r="B16" s="31" t="s">
        <v>232</v>
      </c>
      <c r="C16" s="15" t="s">
        <v>21</v>
      </c>
      <c r="D16" s="15">
        <v>134.25</v>
      </c>
      <c r="E16" s="161"/>
      <c r="F16" s="173"/>
      <c r="G16" s="78"/>
      <c r="H16" s="283"/>
    </row>
    <row r="17" spans="1:8" ht="15.75" hidden="1" thickBot="1" x14ac:dyDescent="0.3">
      <c r="A17" s="85" t="s">
        <v>149</v>
      </c>
      <c r="B17" s="31" t="s">
        <v>154</v>
      </c>
      <c r="C17" s="15" t="s">
        <v>21</v>
      </c>
      <c r="D17" s="15">
        <v>23.6</v>
      </c>
      <c r="E17" s="161"/>
      <c r="F17" s="173"/>
      <c r="G17" s="78"/>
      <c r="H17" s="283"/>
    </row>
    <row r="18" spans="1:8" ht="15.75" hidden="1" thickBot="1" x14ac:dyDescent="0.3">
      <c r="A18" s="85" t="s">
        <v>151</v>
      </c>
      <c r="B18" s="31" t="s">
        <v>150</v>
      </c>
      <c r="C18" s="15" t="s">
        <v>21</v>
      </c>
      <c r="D18" s="15">
        <v>18.399999999999999</v>
      </c>
      <c r="E18" s="161"/>
      <c r="F18" s="173"/>
      <c r="G18" s="78"/>
      <c r="H18" s="283"/>
    </row>
    <row r="19" spans="1:8" ht="15.75" hidden="1" thickBot="1" x14ac:dyDescent="0.3">
      <c r="A19" s="85" t="s">
        <v>152</v>
      </c>
      <c r="B19" s="8" t="s">
        <v>163</v>
      </c>
      <c r="C19" s="15" t="s">
        <v>21</v>
      </c>
      <c r="D19" s="15">
        <v>63.5</v>
      </c>
      <c r="E19" s="78"/>
      <c r="F19" s="173"/>
      <c r="G19" s="78"/>
      <c r="H19" s="283"/>
    </row>
    <row r="20" spans="1:8" ht="15.75" hidden="1" thickBot="1" x14ac:dyDescent="0.3">
      <c r="A20" s="85"/>
      <c r="B20" s="8" t="s">
        <v>162</v>
      </c>
      <c r="C20" s="15" t="s">
        <v>158</v>
      </c>
      <c r="D20" s="15">
        <v>1</v>
      </c>
      <c r="E20" s="78"/>
      <c r="F20" s="173"/>
      <c r="G20" s="78"/>
      <c r="H20" s="283"/>
    </row>
    <row r="21" spans="1:8" ht="15.75" hidden="1" thickBot="1" x14ac:dyDescent="0.3">
      <c r="A21" s="85" t="s">
        <v>155</v>
      </c>
      <c r="B21" s="8" t="s">
        <v>148</v>
      </c>
      <c r="C21" s="15" t="s">
        <v>21</v>
      </c>
      <c r="D21" s="15">
        <v>4.5</v>
      </c>
      <c r="E21" s="78"/>
      <c r="F21" s="173"/>
      <c r="G21" s="78"/>
      <c r="H21" s="283"/>
    </row>
    <row r="22" spans="1:8" ht="15.75" hidden="1" thickBot="1" x14ac:dyDescent="0.3">
      <c r="A22" s="85"/>
      <c r="B22" s="75" t="s">
        <v>145</v>
      </c>
      <c r="C22" s="15"/>
      <c r="D22" s="15"/>
      <c r="E22" s="78"/>
      <c r="F22" s="173"/>
      <c r="G22" s="78"/>
      <c r="H22" s="283"/>
    </row>
    <row r="23" spans="1:8" ht="15.75" hidden="1" thickBot="1" x14ac:dyDescent="0.3">
      <c r="A23" s="85" t="s">
        <v>156</v>
      </c>
      <c r="B23" s="8" t="s">
        <v>146</v>
      </c>
      <c r="C23" s="15" t="s">
        <v>21</v>
      </c>
      <c r="D23" s="15">
        <v>10</v>
      </c>
      <c r="E23" s="78"/>
      <c r="F23" s="173"/>
      <c r="G23" s="78"/>
      <c r="H23" s="283"/>
    </row>
    <row r="24" spans="1:8" ht="15.75" hidden="1" thickBot="1" x14ac:dyDescent="0.3">
      <c r="A24" s="116" t="s">
        <v>157</v>
      </c>
      <c r="B24" s="126" t="s">
        <v>147</v>
      </c>
      <c r="C24" s="127" t="s">
        <v>21</v>
      </c>
      <c r="D24" s="127">
        <v>415</v>
      </c>
      <c r="E24" s="161"/>
      <c r="F24" s="173"/>
      <c r="G24" s="78"/>
      <c r="H24" s="283"/>
    </row>
    <row r="25" spans="1:8" ht="15.75" hidden="1" thickBot="1" x14ac:dyDescent="0.3">
      <c r="A25" s="129"/>
      <c r="B25" s="128"/>
      <c r="C25" s="128"/>
      <c r="D25" s="128"/>
      <c r="E25" s="162"/>
      <c r="F25" s="204"/>
      <c r="G25" s="212"/>
      <c r="H25" s="285"/>
    </row>
    <row r="26" spans="1:8" ht="15.75" thickBot="1" x14ac:dyDescent="0.3">
      <c r="A26" s="250" t="s">
        <v>228</v>
      </c>
      <c r="B26" s="251"/>
      <c r="C26" s="252"/>
      <c r="D26" s="252"/>
      <c r="E26" s="252"/>
      <c r="F26" s="205"/>
      <c r="G26" s="213"/>
      <c r="H26" s="222"/>
    </row>
    <row r="27" spans="1:8" x14ac:dyDescent="0.25">
      <c r="A27" s="145"/>
      <c r="B27" s="47" t="s">
        <v>160</v>
      </c>
      <c r="C27" s="146"/>
      <c r="D27" s="147"/>
      <c r="E27" s="163"/>
      <c r="F27" s="206"/>
      <c r="G27" s="214"/>
      <c r="H27" s="286"/>
    </row>
    <row r="28" spans="1:8" x14ac:dyDescent="0.25">
      <c r="A28" s="104">
        <v>1</v>
      </c>
      <c r="B28" s="5" t="s">
        <v>5</v>
      </c>
      <c r="C28" s="6"/>
      <c r="D28" s="7"/>
      <c r="E28" s="196"/>
      <c r="F28" s="207"/>
      <c r="G28" s="215"/>
      <c r="H28" s="287"/>
    </row>
    <row r="29" spans="1:8" ht="15" customHeight="1" x14ac:dyDescent="0.25">
      <c r="A29" s="85" t="s">
        <v>6</v>
      </c>
      <c r="B29" s="8" t="s">
        <v>100</v>
      </c>
      <c r="C29" s="9" t="s">
        <v>66</v>
      </c>
      <c r="D29" s="10">
        <v>1</v>
      </c>
      <c r="E29" s="164"/>
      <c r="F29" s="173"/>
      <c r="G29" s="173"/>
      <c r="H29" s="284"/>
    </row>
    <row r="30" spans="1:8" ht="15" customHeight="1" x14ac:dyDescent="0.25">
      <c r="A30" s="85" t="s">
        <v>8</v>
      </c>
      <c r="B30" s="8" t="s">
        <v>202</v>
      </c>
      <c r="C30" s="9" t="s">
        <v>64</v>
      </c>
      <c r="D30" s="10">
        <v>15</v>
      </c>
      <c r="E30" s="164"/>
      <c r="F30" s="173"/>
      <c r="G30" s="173"/>
      <c r="H30" s="284"/>
    </row>
    <row r="31" spans="1:8" ht="15" customHeight="1" x14ac:dyDescent="0.25">
      <c r="A31" s="85" t="s">
        <v>11</v>
      </c>
      <c r="B31" s="8" t="s">
        <v>101</v>
      </c>
      <c r="C31" s="9" t="s">
        <v>14</v>
      </c>
      <c r="D31" s="10">
        <v>1</v>
      </c>
      <c r="E31" s="164"/>
      <c r="F31" s="173"/>
      <c r="G31" s="173"/>
      <c r="H31" s="284"/>
    </row>
    <row r="32" spans="1:8" ht="13.5" customHeight="1" x14ac:dyDescent="0.25">
      <c r="A32" s="85" t="s">
        <v>12</v>
      </c>
      <c r="B32" s="8" t="s">
        <v>164</v>
      </c>
      <c r="C32" s="9" t="s">
        <v>66</v>
      </c>
      <c r="D32" s="11">
        <v>1</v>
      </c>
      <c r="E32" s="164"/>
      <c r="F32" s="173"/>
      <c r="G32" s="173"/>
      <c r="H32" s="284"/>
    </row>
    <row r="33" spans="1:12" ht="13.5" customHeight="1" x14ac:dyDescent="0.25">
      <c r="A33" s="85" t="s">
        <v>13</v>
      </c>
      <c r="B33" s="8" t="s">
        <v>167</v>
      </c>
      <c r="C33" s="9" t="s">
        <v>21</v>
      </c>
      <c r="D33" s="11">
        <v>20</v>
      </c>
      <c r="E33" s="164"/>
      <c r="F33" s="173"/>
      <c r="G33" s="173"/>
      <c r="H33" s="284"/>
    </row>
    <row r="34" spans="1:12" ht="13.5" customHeight="1" x14ac:dyDescent="0.25">
      <c r="A34" s="85" t="s">
        <v>15</v>
      </c>
      <c r="B34" s="8" t="s">
        <v>166</v>
      </c>
      <c r="C34" s="9" t="s">
        <v>21</v>
      </c>
      <c r="D34" s="11">
        <v>17</v>
      </c>
      <c r="E34" s="164"/>
      <c r="F34" s="173"/>
      <c r="G34" s="173"/>
      <c r="H34" s="284"/>
    </row>
    <row r="35" spans="1:12" ht="13.5" customHeight="1" x14ac:dyDescent="0.25">
      <c r="A35" s="85" t="s">
        <v>16</v>
      </c>
      <c r="B35" s="8" t="s">
        <v>168</v>
      </c>
      <c r="C35" s="9" t="s">
        <v>21</v>
      </c>
      <c r="D35" s="11">
        <f>1*12</f>
        <v>12</v>
      </c>
      <c r="E35" s="164"/>
      <c r="F35" s="173"/>
      <c r="G35" s="173"/>
      <c r="H35" s="284"/>
    </row>
    <row r="36" spans="1:12" ht="13.5" customHeight="1" x14ac:dyDescent="0.25">
      <c r="A36" s="85" t="s">
        <v>17</v>
      </c>
      <c r="B36" s="8" t="s">
        <v>165</v>
      </c>
      <c r="C36" s="9" t="s">
        <v>14</v>
      </c>
      <c r="D36" s="11">
        <v>10</v>
      </c>
      <c r="E36" s="164"/>
      <c r="F36" s="173"/>
      <c r="G36" s="173"/>
      <c r="H36" s="284"/>
    </row>
    <row r="37" spans="1:12" ht="13.5" customHeight="1" x14ac:dyDescent="0.25">
      <c r="A37" s="85" t="s">
        <v>38</v>
      </c>
      <c r="B37" s="8" t="s">
        <v>169</v>
      </c>
      <c r="C37" s="9" t="s">
        <v>14</v>
      </c>
      <c r="D37" s="11">
        <f>+D13</f>
        <v>65</v>
      </c>
      <c r="E37" s="164"/>
      <c r="F37" s="173"/>
      <c r="G37" s="173"/>
      <c r="H37" s="284"/>
    </row>
    <row r="38" spans="1:12" ht="13.5" customHeight="1" x14ac:dyDescent="0.25">
      <c r="A38" s="85" t="s">
        <v>22</v>
      </c>
      <c r="B38" s="8" t="s">
        <v>102</v>
      </c>
      <c r="C38" s="9" t="s">
        <v>66</v>
      </c>
      <c r="D38" s="11">
        <v>1</v>
      </c>
      <c r="E38" s="164"/>
      <c r="F38" s="173"/>
      <c r="G38" s="173"/>
      <c r="H38" s="284"/>
      <c r="J38">
        <v>172</v>
      </c>
      <c r="K38">
        <f>1216+2800</f>
        <v>4016</v>
      </c>
      <c r="L38">
        <f>J38*K38</f>
        <v>690752</v>
      </c>
    </row>
    <row r="39" spans="1:12" ht="13.5" customHeight="1" x14ac:dyDescent="0.25">
      <c r="A39" s="85"/>
      <c r="B39" s="8"/>
      <c r="C39" s="9"/>
      <c r="D39" s="11"/>
      <c r="E39" s="165"/>
      <c r="F39" s="173"/>
      <c r="G39" s="173"/>
      <c r="H39" s="284"/>
    </row>
    <row r="40" spans="1:12" x14ac:dyDescent="0.25">
      <c r="A40" s="105">
        <v>2</v>
      </c>
      <c r="B40" s="12" t="s">
        <v>9</v>
      </c>
      <c r="C40" s="13"/>
      <c r="D40" s="14"/>
      <c r="E40" s="169"/>
      <c r="F40" s="203"/>
      <c r="G40" s="211"/>
      <c r="H40" s="288"/>
    </row>
    <row r="41" spans="1:12" x14ac:dyDescent="0.25">
      <c r="A41" s="85" t="s">
        <v>6</v>
      </c>
      <c r="B41" s="77" t="s">
        <v>203</v>
      </c>
      <c r="C41" s="15" t="s">
        <v>10</v>
      </c>
      <c r="D41" s="11">
        <f>+'[1]Cálculo de Mat'!$H$85</f>
        <v>35.699999999999996</v>
      </c>
      <c r="E41" s="166"/>
      <c r="F41" s="173"/>
      <c r="G41" s="173"/>
      <c r="H41" s="284"/>
    </row>
    <row r="42" spans="1:12" ht="26.25" x14ac:dyDescent="0.25">
      <c r="A42" s="85" t="s">
        <v>8</v>
      </c>
      <c r="B42" s="20" t="s">
        <v>233</v>
      </c>
      <c r="C42" s="15" t="s">
        <v>10</v>
      </c>
      <c r="D42" s="11">
        <f>+'[1]Cálculo de Mat'!$H$94</f>
        <v>4.096000000000001</v>
      </c>
      <c r="E42" s="166"/>
      <c r="F42" s="173"/>
      <c r="G42" s="173"/>
      <c r="H42" s="284"/>
    </row>
    <row r="43" spans="1:12" x14ac:dyDescent="0.25">
      <c r="A43" s="85" t="s">
        <v>11</v>
      </c>
      <c r="B43" s="77" t="s">
        <v>134</v>
      </c>
      <c r="C43" s="15" t="s">
        <v>10</v>
      </c>
      <c r="D43" s="11">
        <f>+'[1]Cálculo de Mat'!$H$97</f>
        <v>1.8560000000000003</v>
      </c>
      <c r="E43" s="166"/>
      <c r="F43" s="173"/>
      <c r="G43" s="173"/>
      <c r="H43" s="284"/>
    </row>
    <row r="44" spans="1:12" x14ac:dyDescent="0.25">
      <c r="A44" s="85" t="s">
        <v>12</v>
      </c>
      <c r="B44" s="77" t="s">
        <v>135</v>
      </c>
      <c r="C44" s="15" t="s">
        <v>10</v>
      </c>
      <c r="D44" s="11">
        <f>+'[1]Cálculo de Mat'!$H$99</f>
        <v>2.1308400000000001</v>
      </c>
      <c r="E44" s="166"/>
      <c r="F44" s="173"/>
      <c r="G44" s="173"/>
      <c r="H44" s="284"/>
    </row>
    <row r="45" spans="1:12" x14ac:dyDescent="0.25">
      <c r="A45" s="85"/>
      <c r="B45" s="77" t="s">
        <v>178</v>
      </c>
      <c r="C45" s="15" t="s">
        <v>10</v>
      </c>
      <c r="D45" s="11">
        <f>+'[1]Cálculo de Mat'!$H$100</f>
        <v>2.1722399999999999</v>
      </c>
      <c r="E45" s="166"/>
      <c r="F45" s="173"/>
      <c r="G45" s="173"/>
      <c r="H45" s="284"/>
    </row>
    <row r="46" spans="1:12" x14ac:dyDescent="0.25">
      <c r="A46" s="85" t="s">
        <v>13</v>
      </c>
      <c r="B46" s="77" t="s">
        <v>136</v>
      </c>
      <c r="C46" s="15" t="s">
        <v>10</v>
      </c>
      <c r="D46" s="11">
        <v>6.22</v>
      </c>
      <c r="E46" s="166"/>
      <c r="F46" s="173"/>
      <c r="G46" s="173"/>
      <c r="H46" s="284"/>
    </row>
    <row r="47" spans="1:12" x14ac:dyDescent="0.25">
      <c r="A47" s="85" t="s">
        <v>15</v>
      </c>
      <c r="B47" s="77" t="s">
        <v>137</v>
      </c>
      <c r="C47" s="15" t="s">
        <v>10</v>
      </c>
      <c r="D47" s="11">
        <v>5.95</v>
      </c>
      <c r="E47" s="166"/>
      <c r="F47" s="173"/>
      <c r="G47" s="173"/>
      <c r="H47" s="284"/>
    </row>
    <row r="48" spans="1:12" x14ac:dyDescent="0.25">
      <c r="A48" s="85" t="s">
        <v>16</v>
      </c>
      <c r="B48" s="77" t="s">
        <v>138</v>
      </c>
      <c r="C48" s="16" t="s">
        <v>10</v>
      </c>
      <c r="D48" s="11">
        <f>+'[1]Cálculo de Mat'!$H$88</f>
        <v>88.2</v>
      </c>
      <c r="E48" s="164"/>
      <c r="F48" s="173"/>
      <c r="G48" s="173"/>
      <c r="H48" s="284"/>
    </row>
    <row r="49" spans="1:8" x14ac:dyDescent="0.25">
      <c r="A49" s="85" t="s">
        <v>17</v>
      </c>
      <c r="B49" s="78" t="s">
        <v>18</v>
      </c>
      <c r="C49" s="49" t="s">
        <v>66</v>
      </c>
      <c r="D49" s="11">
        <v>1</v>
      </c>
      <c r="E49" s="166"/>
      <c r="F49" s="173"/>
      <c r="G49" s="173"/>
      <c r="H49" s="284"/>
    </row>
    <row r="50" spans="1:8" x14ac:dyDescent="0.25">
      <c r="A50" s="85"/>
      <c r="B50" s="59"/>
      <c r="C50" s="60"/>
      <c r="D50" s="61"/>
      <c r="E50" s="166"/>
      <c r="F50" s="173"/>
      <c r="G50" s="78"/>
      <c r="H50" s="283"/>
    </row>
    <row r="51" spans="1:8" x14ac:dyDescent="0.25">
      <c r="A51" s="105">
        <v>3</v>
      </c>
      <c r="B51" s="17" t="s">
        <v>20</v>
      </c>
      <c r="C51" s="18"/>
      <c r="D51" s="19"/>
      <c r="E51" s="167"/>
      <c r="F51" s="203"/>
      <c r="G51" s="211"/>
      <c r="H51" s="288"/>
    </row>
    <row r="52" spans="1:8" x14ac:dyDescent="0.25">
      <c r="A52" s="85" t="s">
        <v>6</v>
      </c>
      <c r="B52" s="20" t="s">
        <v>204</v>
      </c>
      <c r="C52" s="15" t="s">
        <v>10</v>
      </c>
      <c r="D52" s="10">
        <f>+'[1]Cálculo de Mat'!$H$114</f>
        <v>1.0240000000000002</v>
      </c>
      <c r="E52" s="164"/>
      <c r="F52" s="164"/>
      <c r="G52" s="164"/>
      <c r="H52" s="289"/>
    </row>
    <row r="53" spans="1:8" x14ac:dyDescent="0.25">
      <c r="A53" s="85" t="s">
        <v>8</v>
      </c>
      <c r="B53" s="20" t="s">
        <v>205</v>
      </c>
      <c r="C53" s="16" t="s">
        <v>10</v>
      </c>
      <c r="D53" s="10">
        <f>+'[1]Cálculo de Mat'!$H$117</f>
        <v>9.6000000000000016E-2</v>
      </c>
      <c r="E53" s="164"/>
      <c r="F53" s="164"/>
      <c r="G53" s="164"/>
      <c r="H53" s="289"/>
    </row>
    <row r="54" spans="1:8" x14ac:dyDescent="0.25">
      <c r="A54" s="85" t="s">
        <v>11</v>
      </c>
      <c r="B54" s="20" t="s">
        <v>206</v>
      </c>
      <c r="C54" s="16" t="s">
        <v>10</v>
      </c>
      <c r="D54" s="10">
        <f>+'[1]Cálculo de Mat'!$H$118+'[1]Cálculo de Mat'!$H$119</f>
        <v>1.8560000000000003</v>
      </c>
      <c r="E54" s="164"/>
      <c r="F54" s="164"/>
      <c r="G54" s="164"/>
      <c r="H54" s="289"/>
    </row>
    <row r="55" spans="1:8" x14ac:dyDescent="0.25">
      <c r="A55" s="85" t="s">
        <v>12</v>
      </c>
      <c r="B55" s="20" t="s">
        <v>207</v>
      </c>
      <c r="C55" s="15" t="s">
        <v>10</v>
      </c>
      <c r="D55" s="10">
        <f>+'[1]Cálculo de Mat'!$H$122+'[1]Cálculo de Mat'!$H$123</f>
        <v>4.3030799999999996</v>
      </c>
      <c r="E55" s="164"/>
      <c r="F55" s="164"/>
      <c r="G55" s="164"/>
      <c r="H55" s="289"/>
    </row>
    <row r="56" spans="1:8" x14ac:dyDescent="0.25">
      <c r="A56" s="85" t="s">
        <v>96</v>
      </c>
      <c r="B56" s="20" t="s">
        <v>208</v>
      </c>
      <c r="C56" s="15" t="s">
        <v>10</v>
      </c>
      <c r="D56" s="10">
        <f>+'[1]Cálculo de Mat'!$H$120+'[1]Cálculo de Mat'!$H$121+'[1]Cálculo de Mat'!$H$125</f>
        <v>2.6984399999999997</v>
      </c>
      <c r="E56" s="164"/>
      <c r="F56" s="164"/>
      <c r="G56" s="164"/>
      <c r="H56" s="289"/>
    </row>
    <row r="57" spans="1:8" x14ac:dyDescent="0.25">
      <c r="A57" s="85" t="s">
        <v>15</v>
      </c>
      <c r="B57" s="20" t="s">
        <v>209</v>
      </c>
      <c r="C57" s="15" t="s">
        <v>10</v>
      </c>
      <c r="D57" s="10">
        <f>+'[1]Cálculo de Mat'!$H$124</f>
        <v>2.1308400000000001</v>
      </c>
      <c r="E57" s="164"/>
      <c r="F57" s="164"/>
      <c r="G57" s="164"/>
      <c r="H57" s="289"/>
    </row>
    <row r="58" spans="1:8" x14ac:dyDescent="0.25">
      <c r="A58" s="85" t="s">
        <v>17</v>
      </c>
      <c r="B58" s="20" t="s">
        <v>210</v>
      </c>
      <c r="C58" s="15" t="s">
        <v>10</v>
      </c>
      <c r="D58" s="10">
        <f>6.6*0.12*0.3</f>
        <v>0.23759999999999998</v>
      </c>
      <c r="E58" s="164"/>
      <c r="F58" s="164"/>
      <c r="G58" s="164"/>
      <c r="H58" s="289"/>
    </row>
    <row r="59" spans="1:8" x14ac:dyDescent="0.25">
      <c r="A59" s="85" t="s">
        <v>38</v>
      </c>
      <c r="B59" s="21" t="s">
        <v>211</v>
      </c>
      <c r="C59" s="15" t="s">
        <v>10</v>
      </c>
      <c r="D59" s="10">
        <v>0.56000000000000005</v>
      </c>
      <c r="E59" s="164"/>
      <c r="F59" s="164"/>
      <c r="G59" s="164"/>
      <c r="H59" s="289"/>
    </row>
    <row r="60" spans="1:8" x14ac:dyDescent="0.25">
      <c r="A60" s="85" t="s">
        <v>22</v>
      </c>
      <c r="B60" s="20" t="s">
        <v>179</v>
      </c>
      <c r="C60" s="15" t="s">
        <v>10</v>
      </c>
      <c r="D60" s="10">
        <f>+'[1]Cálculo de Mat'!$H$144+'[1]Cálculo de Mat'!$H$145</f>
        <v>0.56523999999999996</v>
      </c>
      <c r="E60" s="164"/>
      <c r="F60" s="164"/>
      <c r="G60" s="164"/>
      <c r="H60" s="289"/>
    </row>
    <row r="61" spans="1:8" x14ac:dyDescent="0.25">
      <c r="A61" s="85"/>
      <c r="B61" s="20"/>
      <c r="C61" s="15"/>
      <c r="D61" s="10"/>
      <c r="E61" s="164"/>
      <c r="F61" s="164"/>
      <c r="G61" s="164"/>
      <c r="H61" s="289"/>
    </row>
    <row r="62" spans="1:8" x14ac:dyDescent="0.25">
      <c r="A62" s="105">
        <v>4</v>
      </c>
      <c r="B62" s="17" t="s">
        <v>24</v>
      </c>
      <c r="C62" s="13"/>
      <c r="D62" s="22"/>
      <c r="E62" s="168"/>
      <c r="F62" s="168"/>
      <c r="G62" s="168"/>
      <c r="H62" s="290"/>
    </row>
    <row r="63" spans="1:8" x14ac:dyDescent="0.25">
      <c r="A63" s="85" t="s">
        <v>6</v>
      </c>
      <c r="B63" s="8" t="s">
        <v>259</v>
      </c>
      <c r="C63" s="15" t="s">
        <v>21</v>
      </c>
      <c r="D63" s="10">
        <v>17.71</v>
      </c>
      <c r="E63" s="164"/>
      <c r="F63" s="173"/>
      <c r="G63" s="173"/>
      <c r="H63" s="284"/>
    </row>
    <row r="64" spans="1:8" x14ac:dyDescent="0.25">
      <c r="A64" s="85" t="s">
        <v>8</v>
      </c>
      <c r="B64" s="8" t="s">
        <v>260</v>
      </c>
      <c r="C64" s="15" t="s">
        <v>21</v>
      </c>
      <c r="D64" s="10">
        <v>15.78</v>
      </c>
      <c r="E64" s="164"/>
      <c r="F64" s="173"/>
      <c r="G64" s="173"/>
      <c r="H64" s="284"/>
    </row>
    <row r="65" spans="1:8" x14ac:dyDescent="0.25">
      <c r="A65" s="85"/>
      <c r="B65" s="8" t="s">
        <v>258</v>
      </c>
      <c r="C65" s="15"/>
      <c r="D65" s="10"/>
      <c r="E65" s="165"/>
      <c r="F65" s="173"/>
      <c r="G65" s="78"/>
      <c r="H65" s="284"/>
    </row>
    <row r="66" spans="1:8" x14ac:dyDescent="0.25">
      <c r="A66" s="105">
        <v>5</v>
      </c>
      <c r="B66" s="12" t="s">
        <v>25</v>
      </c>
      <c r="C66" s="13"/>
      <c r="D66" s="22"/>
      <c r="E66" s="169"/>
      <c r="F66" s="207"/>
      <c r="G66" s="215"/>
      <c r="H66" s="287"/>
    </row>
    <row r="67" spans="1:8" x14ac:dyDescent="0.25">
      <c r="A67" s="85" t="s">
        <v>6</v>
      </c>
      <c r="B67" s="21" t="s">
        <v>90</v>
      </c>
      <c r="C67" s="15" t="s">
        <v>21</v>
      </c>
      <c r="D67" s="10">
        <f>+'[1]Cálculo de Mat'!$G$206</f>
        <v>123.74000000000001</v>
      </c>
      <c r="E67" s="164"/>
      <c r="F67" s="173"/>
      <c r="G67" s="173"/>
      <c r="H67" s="284"/>
    </row>
    <row r="68" spans="1:8" x14ac:dyDescent="0.25">
      <c r="A68" s="85" t="s">
        <v>8</v>
      </c>
      <c r="B68" s="8" t="s">
        <v>97</v>
      </c>
      <c r="C68" s="15" t="s">
        <v>21</v>
      </c>
      <c r="D68" s="10">
        <f>+'[1]Cálculo de Mat'!$G$195</f>
        <v>127.657</v>
      </c>
      <c r="E68" s="164"/>
      <c r="F68" s="173"/>
      <c r="G68" s="173"/>
      <c r="H68" s="284"/>
    </row>
    <row r="69" spans="1:8" x14ac:dyDescent="0.25">
      <c r="A69" s="106"/>
      <c r="B69" s="62"/>
      <c r="C69" s="63"/>
      <c r="D69" s="64"/>
      <c r="E69" s="165"/>
      <c r="F69" s="173"/>
      <c r="G69" s="78"/>
      <c r="H69" s="284"/>
    </row>
    <row r="70" spans="1:8" x14ac:dyDescent="0.25">
      <c r="A70" s="105">
        <v>6</v>
      </c>
      <c r="B70" s="12" t="s">
        <v>26</v>
      </c>
      <c r="C70" s="13"/>
      <c r="D70" s="22"/>
      <c r="E70" s="169"/>
      <c r="F70" s="207"/>
      <c r="G70" s="215"/>
      <c r="H70" s="287"/>
    </row>
    <row r="71" spans="1:8" ht="26.25" x14ac:dyDescent="0.25">
      <c r="A71" s="85" t="s">
        <v>6</v>
      </c>
      <c r="B71" s="31" t="s">
        <v>237</v>
      </c>
      <c r="C71" s="93" t="s">
        <v>21</v>
      </c>
      <c r="D71" s="94">
        <f>+'[1]Cálculo de Mat'!$H$228</f>
        <v>152.80000000000001</v>
      </c>
      <c r="E71" s="170"/>
      <c r="F71" s="156"/>
      <c r="G71" s="156"/>
      <c r="H71" s="284"/>
    </row>
    <row r="72" spans="1:8" x14ac:dyDescent="0.25">
      <c r="A72" s="85"/>
      <c r="B72" s="8" t="s">
        <v>177</v>
      </c>
      <c r="C72" s="15" t="s">
        <v>66</v>
      </c>
      <c r="D72" s="10">
        <v>1</v>
      </c>
      <c r="E72" s="165"/>
      <c r="F72" s="173"/>
      <c r="G72" s="173"/>
      <c r="H72" s="284"/>
    </row>
    <row r="73" spans="1:8" x14ac:dyDescent="0.25">
      <c r="A73" s="85"/>
      <c r="B73" s="8"/>
      <c r="C73" s="15"/>
      <c r="D73" s="10"/>
      <c r="E73" s="165"/>
      <c r="F73" s="173"/>
      <c r="G73" s="78"/>
      <c r="H73" s="284"/>
    </row>
    <row r="74" spans="1:8" x14ac:dyDescent="0.25">
      <c r="A74" s="105">
        <v>7</v>
      </c>
      <c r="B74" s="12" t="s">
        <v>27</v>
      </c>
      <c r="C74" s="13"/>
      <c r="D74" s="22"/>
      <c r="E74" s="169"/>
      <c r="F74" s="203"/>
      <c r="G74" s="211"/>
      <c r="H74" s="288"/>
    </row>
    <row r="75" spans="1:8" ht="26.25" x14ac:dyDescent="0.25">
      <c r="A75" s="85" t="s">
        <v>6</v>
      </c>
      <c r="B75" s="24" t="s">
        <v>212</v>
      </c>
      <c r="C75" s="93" t="s">
        <v>21</v>
      </c>
      <c r="D75" s="94">
        <f>+'[1]Cálculo de Mat'!$D$246</f>
        <v>150</v>
      </c>
      <c r="E75" s="171"/>
      <c r="F75" s="156"/>
      <c r="G75" s="156"/>
      <c r="H75" s="284"/>
    </row>
    <row r="76" spans="1:8" ht="32.25" customHeight="1" x14ac:dyDescent="0.25">
      <c r="A76" s="106" t="s">
        <v>8</v>
      </c>
      <c r="B76" s="65" t="s">
        <v>95</v>
      </c>
      <c r="C76" s="95" t="s">
        <v>21</v>
      </c>
      <c r="D76" s="96">
        <f>+'[1]Cálculo de Mat'!$D$245</f>
        <v>62</v>
      </c>
      <c r="E76" s="171"/>
      <c r="F76" s="156"/>
      <c r="G76" s="156"/>
      <c r="H76" s="284"/>
    </row>
    <row r="77" spans="1:8" ht="15" customHeight="1" x14ac:dyDescent="0.25">
      <c r="A77" s="106"/>
      <c r="B77" s="65"/>
      <c r="C77" s="95"/>
      <c r="D77" s="96"/>
      <c r="E77" s="172"/>
      <c r="F77" s="173"/>
      <c r="G77" s="78"/>
      <c r="H77" s="284"/>
    </row>
    <row r="78" spans="1:8" x14ac:dyDescent="0.25">
      <c r="A78" s="105">
        <v>8</v>
      </c>
      <c r="B78" s="12" t="s">
        <v>28</v>
      </c>
      <c r="C78" s="13"/>
      <c r="D78" s="22"/>
      <c r="E78" s="169"/>
      <c r="F78" s="207"/>
      <c r="G78" s="215"/>
      <c r="H78" s="287"/>
    </row>
    <row r="79" spans="1:8" x14ac:dyDescent="0.25">
      <c r="A79" s="85" t="s">
        <v>6</v>
      </c>
      <c r="B79" s="27" t="s">
        <v>213</v>
      </c>
      <c r="C79" s="15" t="s">
        <v>21</v>
      </c>
      <c r="D79" s="10">
        <f>+D75</f>
        <v>150</v>
      </c>
      <c r="E79" s="164"/>
      <c r="F79" s="173"/>
      <c r="G79" s="173"/>
      <c r="H79" s="284"/>
    </row>
    <row r="80" spans="1:8" x14ac:dyDescent="0.25">
      <c r="A80" s="85" t="s">
        <v>8</v>
      </c>
      <c r="B80" s="27" t="s">
        <v>214</v>
      </c>
      <c r="C80" s="15" t="s">
        <v>21</v>
      </c>
      <c r="D80" s="10">
        <f>+D76</f>
        <v>62</v>
      </c>
      <c r="E80" s="164"/>
      <c r="F80" s="173"/>
      <c r="G80" s="173"/>
      <c r="H80" s="284"/>
    </row>
    <row r="81" spans="1:12" hidden="1" x14ac:dyDescent="0.25">
      <c r="A81" s="85"/>
      <c r="B81" s="20" t="s">
        <v>29</v>
      </c>
      <c r="C81" s="15"/>
      <c r="D81" s="10"/>
      <c r="E81" s="166"/>
      <c r="H81" s="291"/>
    </row>
    <row r="82" spans="1:12" hidden="1" x14ac:dyDescent="0.25">
      <c r="A82" s="85"/>
      <c r="B82" s="20"/>
      <c r="C82" s="15"/>
      <c r="D82" s="10"/>
      <c r="E82" s="166"/>
      <c r="H82" s="291"/>
    </row>
    <row r="83" spans="1:12" x14ac:dyDescent="0.25">
      <c r="A83" s="85"/>
      <c r="B83" s="20"/>
      <c r="C83" s="15"/>
      <c r="D83" s="10"/>
      <c r="E83" s="166"/>
      <c r="F83" s="173"/>
      <c r="G83" s="78"/>
      <c r="H83" s="284"/>
    </row>
    <row r="84" spans="1:12" x14ac:dyDescent="0.25">
      <c r="A84" s="105">
        <v>9</v>
      </c>
      <c r="B84" s="17" t="s">
        <v>30</v>
      </c>
      <c r="C84" s="13"/>
      <c r="D84" s="22"/>
      <c r="E84" s="176"/>
      <c r="F84" s="207"/>
      <c r="G84" s="215"/>
      <c r="H84" s="287"/>
    </row>
    <row r="85" spans="1:12" x14ac:dyDescent="0.25">
      <c r="A85" s="85" t="s">
        <v>6</v>
      </c>
      <c r="B85" s="28" t="s">
        <v>139</v>
      </c>
      <c r="C85" s="15" t="s">
        <v>21</v>
      </c>
      <c r="D85" s="10">
        <f>+D79-3.8</f>
        <v>146.19999999999999</v>
      </c>
      <c r="E85" s="164"/>
      <c r="F85" s="173"/>
      <c r="G85" s="173"/>
      <c r="H85" s="284"/>
    </row>
    <row r="86" spans="1:12" ht="12" hidden="1" customHeight="1" x14ac:dyDescent="0.25">
      <c r="A86" s="85"/>
      <c r="B86" s="29"/>
      <c r="C86" s="15"/>
      <c r="D86" s="10"/>
      <c r="E86" s="166"/>
      <c r="F86" s="173"/>
      <c r="G86" s="173"/>
      <c r="H86" s="284"/>
    </row>
    <row r="87" spans="1:12" ht="12" hidden="1" customHeight="1" x14ac:dyDescent="0.25">
      <c r="A87" s="85" t="s">
        <v>11</v>
      </c>
      <c r="B87" s="28" t="s">
        <v>87</v>
      </c>
      <c r="C87" s="15" t="s">
        <v>21</v>
      </c>
      <c r="D87" s="10">
        <v>0</v>
      </c>
      <c r="E87" s="166"/>
      <c r="F87" s="173"/>
      <c r="G87" s="173"/>
      <c r="H87" s="284"/>
    </row>
    <row r="88" spans="1:12" s="23" customFormat="1" ht="12" hidden="1" customHeight="1" x14ac:dyDescent="0.2">
      <c r="A88" s="107"/>
      <c r="B88" s="30"/>
      <c r="C88" s="15"/>
      <c r="D88" s="10"/>
      <c r="E88" s="166"/>
      <c r="F88" s="173"/>
      <c r="G88" s="173"/>
      <c r="H88" s="284"/>
    </row>
    <row r="89" spans="1:12" x14ac:dyDescent="0.25">
      <c r="A89" s="85" t="s">
        <v>8</v>
      </c>
      <c r="B89" s="28" t="s">
        <v>104</v>
      </c>
      <c r="C89" s="15" t="s">
        <v>21</v>
      </c>
      <c r="D89" s="10">
        <v>3.8</v>
      </c>
      <c r="E89" s="173"/>
      <c r="F89" s="173"/>
      <c r="G89" s="173"/>
      <c r="H89" s="284"/>
    </row>
    <row r="90" spans="1:12" x14ac:dyDescent="0.25">
      <c r="A90" s="85" t="s">
        <v>11</v>
      </c>
      <c r="B90" s="28" t="s">
        <v>103</v>
      </c>
      <c r="C90" s="15" t="s">
        <v>21</v>
      </c>
      <c r="D90" s="10">
        <f>+D80</f>
        <v>62</v>
      </c>
      <c r="E90" s="173"/>
      <c r="F90" s="173"/>
      <c r="G90" s="173"/>
      <c r="H90" s="284"/>
    </row>
    <row r="91" spans="1:12" x14ac:dyDescent="0.25">
      <c r="A91" s="108"/>
      <c r="B91" s="28"/>
      <c r="C91" s="25"/>
      <c r="D91" s="26"/>
      <c r="E91" s="174"/>
      <c r="F91" s="173"/>
      <c r="G91" s="173"/>
      <c r="H91" s="284"/>
    </row>
    <row r="92" spans="1:12" x14ac:dyDescent="0.25">
      <c r="A92" s="109">
        <v>10</v>
      </c>
      <c r="B92" s="54" t="s">
        <v>31</v>
      </c>
      <c r="C92" s="55"/>
      <c r="D92" s="52"/>
      <c r="E92" s="175"/>
      <c r="F92" s="207"/>
      <c r="G92" s="215"/>
      <c r="H92" s="287"/>
    </row>
    <row r="93" spans="1:12" x14ac:dyDescent="0.25">
      <c r="A93" s="108" t="s">
        <v>6</v>
      </c>
      <c r="B93" s="56" t="s">
        <v>106</v>
      </c>
      <c r="C93" s="25" t="s">
        <v>14</v>
      </c>
      <c r="D93" s="26">
        <f>+'[1]Cálculo de Mat'!$F$381</f>
        <v>85.85</v>
      </c>
      <c r="E93" s="164"/>
      <c r="F93" s="173"/>
      <c r="G93" s="173"/>
      <c r="H93" s="284"/>
    </row>
    <row r="94" spans="1:12" hidden="1" x14ac:dyDescent="0.25">
      <c r="A94" s="108" t="s">
        <v>8</v>
      </c>
      <c r="B94" s="56" t="s">
        <v>32</v>
      </c>
      <c r="C94" s="25" t="s">
        <v>33</v>
      </c>
      <c r="D94" s="26"/>
      <c r="E94" s="174"/>
      <c r="F94" s="173"/>
      <c r="G94" s="173"/>
      <c r="H94" s="284"/>
    </row>
    <row r="95" spans="1:12" x14ac:dyDescent="0.25">
      <c r="A95" s="108" t="s">
        <v>8</v>
      </c>
      <c r="B95" s="56" t="s">
        <v>105</v>
      </c>
      <c r="C95" s="25" t="s">
        <v>14</v>
      </c>
      <c r="D95" s="26">
        <f>+J95+K95+L95</f>
        <v>48.8</v>
      </c>
      <c r="E95" s="173"/>
      <c r="F95" s="173"/>
      <c r="G95" s="173"/>
      <c r="H95" s="284"/>
      <c r="J95" s="2">
        <f>20-(0.8*5)</f>
        <v>16</v>
      </c>
      <c r="K95" s="97">
        <f>18-(5*0.8)</f>
        <v>14</v>
      </c>
      <c r="L95">
        <f>22-0.8-2.4</f>
        <v>18.8</v>
      </c>
    </row>
    <row r="96" spans="1:12" x14ac:dyDescent="0.25">
      <c r="A96" s="108"/>
      <c r="B96" s="56"/>
      <c r="C96" s="25"/>
      <c r="D96" s="26"/>
      <c r="E96" s="174"/>
      <c r="F96" s="173"/>
      <c r="G96" s="78"/>
      <c r="H96" s="283"/>
    </row>
    <row r="97" spans="1:8" x14ac:dyDescent="0.25">
      <c r="A97" s="109">
        <v>11</v>
      </c>
      <c r="B97" s="54" t="s">
        <v>34</v>
      </c>
      <c r="C97" s="55"/>
      <c r="D97" s="22"/>
      <c r="E97" s="175"/>
      <c r="F97" s="207"/>
      <c r="G97" s="215"/>
      <c r="H97" s="287"/>
    </row>
    <row r="98" spans="1:8" ht="26.25" x14ac:dyDescent="0.25">
      <c r="A98" s="108" t="s">
        <v>6</v>
      </c>
      <c r="B98" s="56" t="s">
        <v>200</v>
      </c>
      <c r="C98" s="98" t="s">
        <v>21</v>
      </c>
      <c r="D98" s="94">
        <f>+'[1]Cálculo de Mat'!$G$401</f>
        <v>22</v>
      </c>
      <c r="E98" s="170"/>
      <c r="F98" s="156"/>
      <c r="G98" s="156"/>
      <c r="H98" s="284"/>
    </row>
    <row r="99" spans="1:8" x14ac:dyDescent="0.25">
      <c r="A99" s="108" t="s">
        <v>8</v>
      </c>
      <c r="B99" s="56" t="s">
        <v>215</v>
      </c>
      <c r="C99" s="98" t="s">
        <v>21</v>
      </c>
      <c r="D99" s="94">
        <f>+'[1]Cálculo de Mat'!$G$400+'[1]Cálculo de Mat'!$G$402+'[1]Cálculo de Mat'!$G$403+'[1]Cálculo de Mat'!$G$404</f>
        <v>114.25</v>
      </c>
      <c r="E99" s="164"/>
      <c r="F99" s="173"/>
      <c r="G99" s="173"/>
      <c r="H99" s="284"/>
    </row>
    <row r="100" spans="1:8" x14ac:dyDescent="0.25">
      <c r="A100" s="108" t="s">
        <v>11</v>
      </c>
      <c r="B100" s="56" t="s">
        <v>99</v>
      </c>
      <c r="C100" s="25" t="s">
        <v>21</v>
      </c>
      <c r="D100" s="10">
        <v>7.06</v>
      </c>
      <c r="E100" s="164"/>
      <c r="F100" s="173"/>
      <c r="G100" s="173"/>
      <c r="H100" s="284"/>
    </row>
    <row r="101" spans="1:8" ht="14.1" customHeight="1" x14ac:dyDescent="0.25">
      <c r="A101" s="108" t="s">
        <v>12</v>
      </c>
      <c r="B101" s="56" t="s">
        <v>171</v>
      </c>
      <c r="C101" s="25" t="s">
        <v>21</v>
      </c>
      <c r="D101" s="10">
        <f>+D12</f>
        <v>20</v>
      </c>
      <c r="E101" s="173"/>
      <c r="F101" s="173"/>
      <c r="G101" s="173"/>
      <c r="H101" s="284"/>
    </row>
    <row r="102" spans="1:8" ht="14.1" customHeight="1" x14ac:dyDescent="0.25">
      <c r="A102" s="108"/>
      <c r="B102" s="79"/>
      <c r="C102" s="25"/>
      <c r="D102" s="10"/>
      <c r="E102" s="174"/>
      <c r="F102" s="173"/>
      <c r="G102" s="78"/>
      <c r="H102" s="284"/>
    </row>
    <row r="103" spans="1:8" x14ac:dyDescent="0.25">
      <c r="A103" s="105">
        <v>12</v>
      </c>
      <c r="B103" s="12" t="s">
        <v>236</v>
      </c>
      <c r="C103" s="13"/>
      <c r="D103" s="22"/>
      <c r="E103" s="176"/>
      <c r="F103" s="207"/>
      <c r="G103" s="215"/>
      <c r="H103" s="287"/>
    </row>
    <row r="104" spans="1:8" x14ac:dyDescent="0.25">
      <c r="A104" s="85" t="s">
        <v>6</v>
      </c>
      <c r="B104" s="31" t="s">
        <v>107</v>
      </c>
      <c r="C104" s="15" t="s">
        <v>21</v>
      </c>
      <c r="D104" s="10">
        <f>+'[1]Cálculo de Mat'!$H$285</f>
        <v>270.10200000000003</v>
      </c>
      <c r="E104" s="164"/>
      <c r="F104" s="173"/>
      <c r="G104" s="173"/>
      <c r="H104" s="284"/>
    </row>
    <row r="105" spans="1:8" x14ac:dyDescent="0.25">
      <c r="A105" s="85" t="s">
        <v>8</v>
      </c>
      <c r="B105" s="31" t="s">
        <v>240</v>
      </c>
      <c r="C105" s="15" t="s">
        <v>21</v>
      </c>
      <c r="D105" s="10">
        <f>+'[1]Cálculo de Mat'!$H$302</f>
        <v>132.93799999999999</v>
      </c>
      <c r="E105" s="164"/>
      <c r="F105" s="173"/>
      <c r="G105" s="173"/>
      <c r="H105" s="284"/>
    </row>
    <row r="106" spans="1:8" hidden="1" x14ac:dyDescent="0.25">
      <c r="A106" s="85" t="s">
        <v>11</v>
      </c>
      <c r="B106" s="31" t="s">
        <v>35</v>
      </c>
      <c r="C106" s="15" t="s">
        <v>21</v>
      </c>
      <c r="D106" s="10">
        <v>0</v>
      </c>
      <c r="E106" s="166"/>
      <c r="F106" s="173"/>
      <c r="G106" s="173"/>
      <c r="H106" s="284"/>
    </row>
    <row r="107" spans="1:8" x14ac:dyDescent="0.25">
      <c r="A107" s="85" t="s">
        <v>11</v>
      </c>
      <c r="B107" s="71" t="s">
        <v>108</v>
      </c>
      <c r="C107" s="15" t="s">
        <v>21</v>
      </c>
      <c r="D107" s="10">
        <f>+'[1]Cálculo de Mat'!$D$293</f>
        <v>31.980000000000004</v>
      </c>
      <c r="E107" s="164"/>
      <c r="F107" s="164"/>
      <c r="G107" s="173"/>
      <c r="H107" s="284"/>
    </row>
    <row r="108" spans="1:8" x14ac:dyDescent="0.25">
      <c r="A108" s="85" t="s">
        <v>12</v>
      </c>
      <c r="B108" s="31" t="s">
        <v>88</v>
      </c>
      <c r="C108" s="15" t="s">
        <v>21</v>
      </c>
      <c r="D108" s="10">
        <f>+'[1]Cálculo de Mat'!$H$287</f>
        <v>55.120000000000012</v>
      </c>
      <c r="E108" s="164"/>
      <c r="F108" s="164"/>
      <c r="G108" s="173"/>
      <c r="H108" s="284"/>
    </row>
    <row r="109" spans="1:8" ht="26.25" hidden="1" x14ac:dyDescent="0.25">
      <c r="A109" s="85" t="s">
        <v>16</v>
      </c>
      <c r="B109" s="32" t="s">
        <v>36</v>
      </c>
      <c r="C109" s="15" t="s">
        <v>21</v>
      </c>
      <c r="D109" s="10"/>
      <c r="E109" s="166"/>
      <c r="F109" s="173"/>
      <c r="G109" s="173"/>
      <c r="H109" s="284"/>
    </row>
    <row r="110" spans="1:8" hidden="1" x14ac:dyDescent="0.25">
      <c r="A110" s="85" t="s">
        <v>16</v>
      </c>
      <c r="B110" s="31" t="s">
        <v>37</v>
      </c>
      <c r="C110" s="15" t="s">
        <v>21</v>
      </c>
      <c r="D110" s="10">
        <v>0</v>
      </c>
      <c r="E110" s="166"/>
      <c r="F110" s="173"/>
      <c r="G110" s="173"/>
      <c r="H110" s="284"/>
    </row>
    <row r="111" spans="1:8" hidden="1" x14ac:dyDescent="0.25">
      <c r="A111" s="85"/>
      <c r="B111" s="31"/>
      <c r="C111" s="15"/>
      <c r="D111" s="10"/>
      <c r="E111" s="166"/>
      <c r="F111" s="173"/>
      <c r="G111" s="173"/>
      <c r="H111" s="284"/>
    </row>
    <row r="112" spans="1:8" hidden="1" x14ac:dyDescent="0.25">
      <c r="A112" s="85"/>
      <c r="B112" s="24" t="s">
        <v>39</v>
      </c>
      <c r="C112" s="15"/>
      <c r="D112" s="10"/>
      <c r="E112" s="166"/>
      <c r="F112" s="173"/>
      <c r="G112" s="173"/>
      <c r="H112" s="284"/>
    </row>
    <row r="113" spans="1:8" hidden="1" x14ac:dyDescent="0.25">
      <c r="A113" s="85" t="s">
        <v>23</v>
      </c>
      <c r="B113" s="8" t="s">
        <v>40</v>
      </c>
      <c r="C113" s="15" t="s">
        <v>41</v>
      </c>
      <c r="D113" s="10">
        <v>0</v>
      </c>
      <c r="E113" s="166"/>
      <c r="F113" s="173"/>
      <c r="G113" s="173"/>
      <c r="H113" s="284"/>
    </row>
    <row r="114" spans="1:8" hidden="1" x14ac:dyDescent="0.25">
      <c r="A114" s="85" t="s">
        <v>42</v>
      </c>
      <c r="B114" s="8" t="s">
        <v>43</v>
      </c>
      <c r="C114" s="15" t="s">
        <v>41</v>
      </c>
      <c r="D114" s="10">
        <v>0</v>
      </c>
      <c r="E114" s="166"/>
      <c r="F114" s="173"/>
      <c r="G114" s="173"/>
      <c r="H114" s="284"/>
    </row>
    <row r="115" spans="1:8" hidden="1" x14ac:dyDescent="0.25">
      <c r="A115" s="110"/>
      <c r="B115" s="8" t="s">
        <v>44</v>
      </c>
      <c r="C115" s="15"/>
      <c r="D115" s="10"/>
      <c r="E115" s="166"/>
      <c r="F115" s="173"/>
      <c r="G115" s="173"/>
      <c r="H115" s="284"/>
    </row>
    <row r="116" spans="1:8" hidden="1" x14ac:dyDescent="0.25">
      <c r="A116" s="85" t="s">
        <v>45</v>
      </c>
      <c r="B116" s="8" t="s">
        <v>46</v>
      </c>
      <c r="C116" s="15" t="s">
        <v>41</v>
      </c>
      <c r="D116" s="10">
        <v>0</v>
      </c>
      <c r="E116" s="166"/>
      <c r="F116" s="173"/>
      <c r="G116" s="173"/>
      <c r="H116" s="284"/>
    </row>
    <row r="117" spans="1:8" hidden="1" x14ac:dyDescent="0.25">
      <c r="A117" s="85"/>
      <c r="B117" s="8" t="s">
        <v>44</v>
      </c>
      <c r="C117" s="15"/>
      <c r="D117" s="10"/>
      <c r="E117" s="166"/>
      <c r="F117" s="173"/>
      <c r="G117" s="173"/>
      <c r="H117" s="284"/>
    </row>
    <row r="118" spans="1:8" hidden="1" x14ac:dyDescent="0.25">
      <c r="A118" s="85" t="s">
        <v>47</v>
      </c>
      <c r="B118" s="8" t="s">
        <v>48</v>
      </c>
      <c r="C118" s="15" t="s">
        <v>41</v>
      </c>
      <c r="D118" s="10">
        <f>D114</f>
        <v>0</v>
      </c>
      <c r="E118" s="166"/>
      <c r="F118" s="173"/>
      <c r="G118" s="173"/>
      <c r="H118" s="284"/>
    </row>
    <row r="119" spans="1:8" hidden="1" x14ac:dyDescent="0.25">
      <c r="A119" s="85"/>
      <c r="B119" s="8" t="s">
        <v>44</v>
      </c>
      <c r="C119" s="15"/>
      <c r="D119" s="10"/>
      <c r="E119" s="166"/>
      <c r="F119" s="173"/>
      <c r="G119" s="173"/>
      <c r="H119" s="284"/>
    </row>
    <row r="120" spans="1:8" hidden="1" x14ac:dyDescent="0.25">
      <c r="A120" s="85" t="s">
        <v>49</v>
      </c>
      <c r="B120" s="8" t="s">
        <v>50</v>
      </c>
      <c r="C120" s="15" t="s">
        <v>41</v>
      </c>
      <c r="D120" s="10">
        <f>D118</f>
        <v>0</v>
      </c>
      <c r="E120" s="166"/>
      <c r="F120" s="173"/>
      <c r="G120" s="173"/>
      <c r="H120" s="284"/>
    </row>
    <row r="121" spans="1:8" hidden="1" x14ac:dyDescent="0.25">
      <c r="A121" s="85"/>
      <c r="B121" s="8" t="s">
        <v>44</v>
      </c>
      <c r="C121" s="15"/>
      <c r="D121" s="10"/>
      <c r="E121" s="166"/>
      <c r="F121" s="173"/>
      <c r="G121" s="173"/>
      <c r="H121" s="284"/>
    </row>
    <row r="122" spans="1:8" hidden="1" x14ac:dyDescent="0.25">
      <c r="A122" s="85" t="s">
        <v>51</v>
      </c>
      <c r="B122" s="8" t="s">
        <v>52</v>
      </c>
      <c r="C122" s="15" t="s">
        <v>41</v>
      </c>
      <c r="D122" s="10">
        <v>0</v>
      </c>
      <c r="E122" s="166"/>
      <c r="F122" s="173"/>
      <c r="G122" s="173"/>
      <c r="H122" s="284"/>
    </row>
    <row r="123" spans="1:8" hidden="1" x14ac:dyDescent="0.25">
      <c r="A123" s="85"/>
      <c r="B123" s="8" t="s">
        <v>44</v>
      </c>
      <c r="C123" s="15"/>
      <c r="D123" s="10"/>
      <c r="E123" s="166"/>
      <c r="F123" s="173"/>
      <c r="G123" s="173"/>
      <c r="H123" s="284"/>
    </row>
    <row r="124" spans="1:8" hidden="1" x14ac:dyDescent="0.25">
      <c r="A124" s="85" t="s">
        <v>53</v>
      </c>
      <c r="B124" s="8" t="s">
        <v>54</v>
      </c>
      <c r="C124" s="15" t="s">
        <v>41</v>
      </c>
      <c r="D124" s="10">
        <v>0</v>
      </c>
      <c r="E124" s="166"/>
      <c r="F124" s="173"/>
      <c r="G124" s="173"/>
      <c r="H124" s="284"/>
    </row>
    <row r="125" spans="1:8" hidden="1" x14ac:dyDescent="0.25">
      <c r="A125" s="85"/>
      <c r="B125" s="8" t="s">
        <v>44</v>
      </c>
      <c r="C125" s="15"/>
      <c r="D125" s="10"/>
      <c r="E125" s="166"/>
      <c r="F125" s="173"/>
      <c r="G125" s="173"/>
      <c r="H125" s="284"/>
    </row>
    <row r="126" spans="1:8" hidden="1" x14ac:dyDescent="0.25">
      <c r="A126" s="85" t="s">
        <v>55</v>
      </c>
      <c r="B126" s="8" t="s">
        <v>56</v>
      </c>
      <c r="C126" s="15" t="s">
        <v>41</v>
      </c>
      <c r="D126" s="10">
        <v>0</v>
      </c>
      <c r="E126" s="166"/>
      <c r="F126" s="173"/>
      <c r="G126" s="173"/>
      <c r="H126" s="284"/>
    </row>
    <row r="127" spans="1:8" hidden="1" x14ac:dyDescent="0.25">
      <c r="A127" s="85"/>
      <c r="B127" s="8" t="s">
        <v>44</v>
      </c>
      <c r="C127" s="15"/>
      <c r="D127" s="10"/>
      <c r="E127" s="166"/>
      <c r="F127" s="173"/>
      <c r="G127" s="173"/>
      <c r="H127" s="284"/>
    </row>
    <row r="128" spans="1:8" hidden="1" x14ac:dyDescent="0.25">
      <c r="A128" s="85" t="s">
        <v>57</v>
      </c>
      <c r="B128" s="8" t="s">
        <v>58</v>
      </c>
      <c r="C128" s="15" t="s">
        <v>21</v>
      </c>
      <c r="D128" s="10">
        <v>0</v>
      </c>
      <c r="E128" s="166"/>
      <c r="F128" s="173"/>
      <c r="G128" s="173"/>
      <c r="H128" s="284"/>
    </row>
    <row r="129" spans="1:8" x14ac:dyDescent="0.25">
      <c r="A129" s="85" t="s">
        <v>13</v>
      </c>
      <c r="B129" s="31" t="s">
        <v>175</v>
      </c>
      <c r="C129" s="15" t="s">
        <v>66</v>
      </c>
      <c r="D129" s="35">
        <v>1</v>
      </c>
      <c r="E129" s="166"/>
      <c r="F129" s="173"/>
      <c r="G129" s="173"/>
      <c r="H129" s="284"/>
    </row>
    <row r="130" spans="1:8" x14ac:dyDescent="0.25">
      <c r="A130" s="107"/>
      <c r="B130" s="31"/>
      <c r="C130" s="34"/>
      <c r="D130" s="35"/>
      <c r="E130" s="166"/>
      <c r="F130" s="173"/>
      <c r="G130" s="78"/>
      <c r="H130" s="284"/>
    </row>
    <row r="131" spans="1:8" x14ac:dyDescent="0.25">
      <c r="A131" s="105">
        <v>13</v>
      </c>
      <c r="B131" s="12" t="s">
        <v>59</v>
      </c>
      <c r="C131" s="36"/>
      <c r="D131" s="22"/>
      <c r="E131" s="169"/>
      <c r="F131" s="207"/>
      <c r="G131" s="215"/>
      <c r="H131" s="287"/>
    </row>
    <row r="132" spans="1:8" x14ac:dyDescent="0.25">
      <c r="A132" s="111" t="s">
        <v>6</v>
      </c>
      <c r="B132" s="37" t="s">
        <v>60</v>
      </c>
      <c r="C132" s="38"/>
      <c r="D132" s="39"/>
      <c r="E132" s="197"/>
      <c r="F132" s="173"/>
      <c r="G132" s="78"/>
      <c r="H132" s="284"/>
    </row>
    <row r="133" spans="1:8" x14ac:dyDescent="0.25">
      <c r="A133" s="112"/>
      <c r="B133" s="20" t="s">
        <v>91</v>
      </c>
      <c r="C133" s="15" t="s">
        <v>21</v>
      </c>
      <c r="D133" s="16">
        <f>+'[1]Cálculo de Mat'!$H$434</f>
        <v>2.6999999999999997</v>
      </c>
      <c r="E133" s="164"/>
      <c r="F133" s="173"/>
      <c r="G133" s="173"/>
      <c r="H133" s="284"/>
    </row>
    <row r="134" spans="1:8" x14ac:dyDescent="0.25">
      <c r="A134" s="112" t="s">
        <v>8</v>
      </c>
      <c r="B134" s="37" t="s">
        <v>216</v>
      </c>
      <c r="C134" s="38"/>
      <c r="D134" s="39"/>
      <c r="E134" s="197"/>
      <c r="F134" s="173"/>
      <c r="G134" s="78"/>
      <c r="H134" s="284"/>
    </row>
    <row r="135" spans="1:8" x14ac:dyDescent="0.25">
      <c r="A135" s="112"/>
      <c r="B135" s="20" t="s">
        <v>98</v>
      </c>
      <c r="C135" s="15" t="s">
        <v>21</v>
      </c>
      <c r="D135" s="16">
        <f>+'[1]Cálculo de Mat'!$H$435</f>
        <v>16</v>
      </c>
      <c r="E135" s="164"/>
      <c r="F135" s="173"/>
      <c r="G135" s="173"/>
      <c r="H135" s="284"/>
    </row>
    <row r="136" spans="1:8" x14ac:dyDescent="0.25">
      <c r="A136" s="112" t="s">
        <v>11</v>
      </c>
      <c r="B136" s="37" t="s">
        <v>109</v>
      </c>
      <c r="C136" s="15"/>
      <c r="D136" s="16"/>
      <c r="E136" s="166"/>
      <c r="F136" s="173"/>
      <c r="G136" s="78"/>
      <c r="H136" s="284"/>
    </row>
    <row r="137" spans="1:8" x14ac:dyDescent="0.25">
      <c r="A137" s="112"/>
      <c r="B137" s="20" t="s">
        <v>92</v>
      </c>
      <c r="C137" s="15" t="s">
        <v>21</v>
      </c>
      <c r="D137" s="16">
        <f>+'[1]Cálculo de Mat'!$H$436</f>
        <v>6.96</v>
      </c>
      <c r="E137" s="164"/>
      <c r="F137" s="173"/>
      <c r="G137" s="173"/>
      <c r="H137" s="284"/>
    </row>
    <row r="138" spans="1:8" ht="13.5" customHeight="1" x14ac:dyDescent="0.25">
      <c r="A138" s="85" t="s">
        <v>12</v>
      </c>
      <c r="B138" s="24" t="s">
        <v>110</v>
      </c>
      <c r="C138" s="15"/>
      <c r="D138" s="16"/>
      <c r="E138" s="166"/>
      <c r="F138" s="173"/>
      <c r="G138" s="78"/>
      <c r="H138" s="284"/>
    </row>
    <row r="139" spans="1:8" ht="16.5" customHeight="1" x14ac:dyDescent="0.25">
      <c r="A139" s="85"/>
      <c r="B139" s="72" t="s">
        <v>172</v>
      </c>
      <c r="C139" s="15" t="s">
        <v>21</v>
      </c>
      <c r="D139" s="16">
        <f>+'[1]Cálculo de Mat'!$Q$581</f>
        <v>152.97499999999999</v>
      </c>
      <c r="E139" s="177"/>
      <c r="F139" s="173"/>
      <c r="G139" s="173"/>
      <c r="H139" s="284"/>
    </row>
    <row r="140" spans="1:8" ht="18.600000000000001" customHeight="1" x14ac:dyDescent="0.25">
      <c r="A140" s="85" t="s">
        <v>13</v>
      </c>
      <c r="B140" s="72" t="s">
        <v>111</v>
      </c>
      <c r="C140" s="38" t="s">
        <v>14</v>
      </c>
      <c r="D140" s="48">
        <f>3+3+1.5+(6*0.9)+0.1</f>
        <v>13</v>
      </c>
      <c r="E140" s="177"/>
      <c r="F140" s="173"/>
      <c r="G140" s="173"/>
      <c r="H140" s="284"/>
    </row>
    <row r="141" spans="1:8" ht="18.600000000000001" customHeight="1" x14ac:dyDescent="0.25">
      <c r="A141" s="103"/>
      <c r="B141" s="72"/>
      <c r="C141" s="38"/>
      <c r="D141" s="48"/>
      <c r="E141" s="178"/>
      <c r="F141" s="173"/>
      <c r="G141" s="78"/>
      <c r="H141" s="284"/>
    </row>
    <row r="142" spans="1:8" x14ac:dyDescent="0.25">
      <c r="A142" s="105">
        <v>14</v>
      </c>
      <c r="B142" s="40" t="s">
        <v>61</v>
      </c>
      <c r="C142" s="41"/>
      <c r="D142" s="42"/>
      <c r="E142" s="179"/>
      <c r="F142" s="207"/>
      <c r="G142" s="215"/>
      <c r="H142" s="287"/>
    </row>
    <row r="143" spans="1:8" x14ac:dyDescent="0.25">
      <c r="A143" s="112" t="s">
        <v>6</v>
      </c>
      <c r="B143" s="31" t="s">
        <v>218</v>
      </c>
      <c r="C143" s="43" t="s">
        <v>19</v>
      </c>
      <c r="D143" s="44">
        <v>7</v>
      </c>
      <c r="E143" s="156"/>
      <c r="F143" s="156"/>
      <c r="G143" s="173"/>
      <c r="H143" s="284"/>
    </row>
    <row r="144" spans="1:8" x14ac:dyDescent="0.25">
      <c r="A144" s="112" t="s">
        <v>8</v>
      </c>
      <c r="B144" s="8" t="s">
        <v>219</v>
      </c>
      <c r="C144" s="43" t="s">
        <v>19</v>
      </c>
      <c r="D144" s="44">
        <v>3</v>
      </c>
      <c r="E144" s="171"/>
      <c r="F144" s="173"/>
      <c r="G144" s="173"/>
      <c r="H144" s="284"/>
    </row>
    <row r="145" spans="1:10" x14ac:dyDescent="0.25">
      <c r="A145" s="112" t="s">
        <v>11</v>
      </c>
      <c r="B145" s="8" t="s">
        <v>192</v>
      </c>
      <c r="C145" s="43" t="s">
        <v>19</v>
      </c>
      <c r="D145" s="44">
        <v>3</v>
      </c>
      <c r="E145" s="180"/>
      <c r="F145" s="173"/>
      <c r="G145" s="173"/>
      <c r="H145" s="284"/>
    </row>
    <row r="146" spans="1:10" s="57" customFormat="1" x14ac:dyDescent="0.25">
      <c r="A146" s="112" t="s">
        <v>12</v>
      </c>
      <c r="B146" s="8" t="s">
        <v>193</v>
      </c>
      <c r="C146" s="43" t="s">
        <v>19</v>
      </c>
      <c r="D146" s="44">
        <v>2</v>
      </c>
      <c r="E146" s="180"/>
      <c r="F146" s="164"/>
      <c r="G146" s="173"/>
      <c r="H146" s="284"/>
    </row>
    <row r="147" spans="1:10" s="57" customFormat="1" x14ac:dyDescent="0.25">
      <c r="A147" s="112" t="s">
        <v>15</v>
      </c>
      <c r="B147" s="8" t="s">
        <v>201</v>
      </c>
      <c r="C147" s="43" t="s">
        <v>19</v>
      </c>
      <c r="D147" s="44">
        <v>5</v>
      </c>
      <c r="E147" s="180"/>
      <c r="F147" s="164"/>
      <c r="G147" s="173"/>
      <c r="H147" s="284"/>
      <c r="I147" s="57">
        <v>1.64</v>
      </c>
    </row>
    <row r="148" spans="1:10" s="57" customFormat="1" x14ac:dyDescent="0.25">
      <c r="A148" s="112" t="s">
        <v>16</v>
      </c>
      <c r="B148" s="8" t="s">
        <v>217</v>
      </c>
      <c r="C148" s="43" t="s">
        <v>19</v>
      </c>
      <c r="D148" s="44">
        <v>1</v>
      </c>
      <c r="E148" s="180"/>
      <c r="F148" s="164"/>
      <c r="G148" s="173"/>
      <c r="H148" s="284"/>
    </row>
    <row r="149" spans="1:10" s="57" customFormat="1" x14ac:dyDescent="0.25">
      <c r="A149" s="112" t="s">
        <v>17</v>
      </c>
      <c r="B149" s="8" t="s">
        <v>195</v>
      </c>
      <c r="C149" s="43" t="s">
        <v>19</v>
      </c>
      <c r="D149" s="44">
        <v>1</v>
      </c>
      <c r="E149" s="180"/>
      <c r="F149" s="180"/>
      <c r="G149" s="173"/>
      <c r="H149" s="284"/>
    </row>
    <row r="150" spans="1:10" s="57" customFormat="1" x14ac:dyDescent="0.25">
      <c r="A150" s="113"/>
      <c r="B150" s="8"/>
      <c r="C150" s="43"/>
      <c r="D150" s="99"/>
      <c r="E150" s="198"/>
      <c r="F150" s="208"/>
      <c r="G150" s="216"/>
      <c r="H150" s="292"/>
    </row>
    <row r="151" spans="1:10" x14ac:dyDescent="0.25">
      <c r="A151" s="114">
        <v>15</v>
      </c>
      <c r="B151" s="46" t="s">
        <v>62</v>
      </c>
      <c r="C151" s="13"/>
      <c r="D151" s="22"/>
      <c r="E151" s="181"/>
      <c r="F151" s="207"/>
      <c r="G151" s="215"/>
      <c r="H151" s="287"/>
    </row>
    <row r="152" spans="1:10" hidden="1" x14ac:dyDescent="0.25">
      <c r="A152" s="115" t="s">
        <v>45</v>
      </c>
      <c r="B152" s="47" t="s">
        <v>63</v>
      </c>
      <c r="C152" s="39" t="s">
        <v>64</v>
      </c>
      <c r="D152" s="48"/>
      <c r="E152" s="182"/>
      <c r="H152" s="291"/>
    </row>
    <row r="153" spans="1:10" ht="26.25" x14ac:dyDescent="0.25">
      <c r="A153" s="85" t="s">
        <v>6</v>
      </c>
      <c r="B153" s="31" t="s">
        <v>194</v>
      </c>
      <c r="C153" s="93" t="s">
        <v>21</v>
      </c>
      <c r="D153" s="153">
        <v>0.5</v>
      </c>
      <c r="E153" s="183"/>
      <c r="F153" s="156"/>
      <c r="G153" s="156"/>
      <c r="H153" s="284"/>
      <c r="J153">
        <f>0.8*3</f>
        <v>2.4000000000000004</v>
      </c>
    </row>
    <row r="154" spans="1:10" ht="26.25" x14ac:dyDescent="0.25">
      <c r="A154" s="85" t="s">
        <v>8</v>
      </c>
      <c r="B154" s="31" t="s">
        <v>170</v>
      </c>
      <c r="C154" s="93" t="s">
        <v>21</v>
      </c>
      <c r="D154" s="94">
        <f>+'[1]Cálculo de Mat'!$H$451</f>
        <v>270.10200000000003</v>
      </c>
      <c r="E154" s="184"/>
      <c r="F154" s="170"/>
      <c r="G154" s="156"/>
      <c r="H154" s="284"/>
    </row>
    <row r="155" spans="1:10" x14ac:dyDescent="0.25">
      <c r="A155" s="85" t="s">
        <v>12</v>
      </c>
      <c r="B155" s="8" t="s">
        <v>114</v>
      </c>
      <c r="C155" s="15" t="s">
        <v>21</v>
      </c>
      <c r="D155" s="121">
        <f>+D98</f>
        <v>22</v>
      </c>
      <c r="E155" s="184"/>
      <c r="F155" s="173"/>
      <c r="G155" s="156"/>
      <c r="H155" s="284"/>
    </row>
    <row r="156" spans="1:10" hidden="1" x14ac:dyDescent="0.25">
      <c r="A156" s="116" t="s">
        <v>11</v>
      </c>
      <c r="B156" s="74" t="s">
        <v>115</v>
      </c>
      <c r="C156" s="15" t="s">
        <v>21</v>
      </c>
      <c r="D156" s="58">
        <v>0</v>
      </c>
      <c r="E156" s="185"/>
      <c r="F156" s="173"/>
      <c r="G156" s="156"/>
      <c r="H156" s="284"/>
    </row>
    <row r="157" spans="1:10" x14ac:dyDescent="0.25">
      <c r="A157" s="116" t="s">
        <v>12</v>
      </c>
      <c r="B157" s="8" t="s">
        <v>198</v>
      </c>
      <c r="C157" s="15" t="s">
        <v>21</v>
      </c>
      <c r="D157" s="45">
        <f>+D95*1</f>
        <v>48.8</v>
      </c>
      <c r="E157" s="186"/>
      <c r="F157" s="173"/>
      <c r="G157" s="156"/>
      <c r="H157" s="284"/>
    </row>
    <row r="158" spans="1:10" x14ac:dyDescent="0.25">
      <c r="A158" s="116" t="s">
        <v>13</v>
      </c>
      <c r="B158" s="31" t="s">
        <v>220</v>
      </c>
      <c r="C158" s="15" t="s">
        <v>66</v>
      </c>
      <c r="D158" s="44">
        <v>1</v>
      </c>
      <c r="E158" s="187"/>
      <c r="F158" s="173"/>
      <c r="G158" s="173"/>
      <c r="H158" s="284"/>
    </row>
    <row r="159" spans="1:10" x14ac:dyDescent="0.25">
      <c r="A159" s="116" t="s">
        <v>15</v>
      </c>
      <c r="B159" s="31" t="s">
        <v>199</v>
      </c>
      <c r="C159" s="15" t="s">
        <v>21</v>
      </c>
      <c r="D159" s="45">
        <f>13*(0.8*2.05)</f>
        <v>21.32</v>
      </c>
      <c r="E159" s="184"/>
      <c r="F159" s="173"/>
      <c r="G159" s="173"/>
      <c r="H159" s="284"/>
    </row>
    <row r="160" spans="1:10" x14ac:dyDescent="0.25">
      <c r="A160" s="116" t="s">
        <v>16</v>
      </c>
      <c r="B160" s="31" t="s">
        <v>174</v>
      </c>
      <c r="C160" s="15" t="s">
        <v>21</v>
      </c>
      <c r="D160" s="45">
        <f>5.3*2.6+(5.3*2.6*0.5)</f>
        <v>20.669999999999998</v>
      </c>
      <c r="E160" s="184"/>
      <c r="F160" s="173"/>
      <c r="G160" s="173"/>
      <c r="H160" s="284"/>
    </row>
    <row r="161" spans="1:16381" x14ac:dyDescent="0.25">
      <c r="A161" s="116"/>
      <c r="B161" s="31"/>
      <c r="C161" s="50"/>
      <c r="D161" s="45"/>
      <c r="E161" s="187"/>
      <c r="F161" s="173"/>
      <c r="G161" s="78"/>
      <c r="H161" s="284"/>
    </row>
    <row r="162" spans="1:16381" x14ac:dyDescent="0.25">
      <c r="A162" s="105">
        <v>16</v>
      </c>
      <c r="B162" s="46" t="s">
        <v>65</v>
      </c>
      <c r="C162" s="51"/>
      <c r="D162" s="22"/>
      <c r="E162" s="181"/>
      <c r="F162" s="207"/>
      <c r="G162" s="215"/>
      <c r="H162" s="287"/>
    </row>
    <row r="163" spans="1:16381" x14ac:dyDescent="0.25">
      <c r="A163" s="85"/>
      <c r="B163" s="75" t="s">
        <v>190</v>
      </c>
      <c r="C163" s="39"/>
      <c r="D163" s="48"/>
      <c r="E163" s="182"/>
      <c r="F163" s="173"/>
      <c r="G163" s="78"/>
      <c r="H163" s="284"/>
    </row>
    <row r="164" spans="1:16381" x14ac:dyDescent="0.25">
      <c r="A164" s="85" t="s">
        <v>6</v>
      </c>
      <c r="B164" s="8" t="s">
        <v>173</v>
      </c>
      <c r="C164" s="15" t="s">
        <v>21</v>
      </c>
      <c r="D164" s="48">
        <f>2.5*2.5</f>
        <v>6.25</v>
      </c>
      <c r="E164" s="182"/>
      <c r="F164" s="173"/>
      <c r="G164" s="173"/>
      <c r="H164" s="284"/>
    </row>
    <row r="165" spans="1:16381" x14ac:dyDescent="0.25">
      <c r="A165" s="85"/>
      <c r="B165" s="75" t="s">
        <v>189</v>
      </c>
      <c r="C165" s="39"/>
      <c r="D165" s="48"/>
      <c r="E165" s="182"/>
      <c r="F165" s="173"/>
      <c r="G165" s="78"/>
      <c r="H165" s="284"/>
    </row>
    <row r="166" spans="1:16381" x14ac:dyDescent="0.25">
      <c r="A166" s="85" t="s">
        <v>8</v>
      </c>
      <c r="B166" s="8" t="s">
        <v>89</v>
      </c>
      <c r="C166" s="39" t="s">
        <v>14</v>
      </c>
      <c r="D166" s="48">
        <v>4.9000000000000004</v>
      </c>
      <c r="E166" s="182"/>
      <c r="F166" s="173"/>
      <c r="G166" s="173"/>
      <c r="H166" s="284"/>
    </row>
    <row r="167" spans="1:16381" x14ac:dyDescent="0.25">
      <c r="A167" s="85"/>
      <c r="B167" s="82" t="s">
        <v>184</v>
      </c>
      <c r="C167" s="39"/>
      <c r="D167" s="48"/>
      <c r="E167" s="182"/>
      <c r="F167" s="173"/>
      <c r="G167" s="78"/>
      <c r="H167" s="284"/>
    </row>
    <row r="168" spans="1:16381" x14ac:dyDescent="0.25">
      <c r="A168" s="85" t="s">
        <v>11</v>
      </c>
      <c r="B168" s="73" t="s">
        <v>221</v>
      </c>
      <c r="C168" s="39" t="s">
        <v>19</v>
      </c>
      <c r="D168" s="48">
        <v>2</v>
      </c>
      <c r="E168" s="182"/>
      <c r="F168" s="173"/>
      <c r="G168" s="173"/>
      <c r="H168" s="284"/>
    </row>
    <row r="169" spans="1:16381" x14ac:dyDescent="0.25">
      <c r="A169" s="85" t="s">
        <v>12</v>
      </c>
      <c r="B169" s="21" t="s">
        <v>112</v>
      </c>
      <c r="C169" s="16" t="s">
        <v>19</v>
      </c>
      <c r="D169" s="58">
        <v>1</v>
      </c>
      <c r="E169" s="182"/>
      <c r="F169" s="173"/>
      <c r="G169" s="173"/>
      <c r="H169" s="284"/>
    </row>
    <row r="170" spans="1:16381" x14ac:dyDescent="0.25">
      <c r="A170" s="85" t="s">
        <v>13</v>
      </c>
      <c r="B170" s="21" t="s">
        <v>241</v>
      </c>
      <c r="C170" s="16" t="s">
        <v>14</v>
      </c>
      <c r="D170" s="48">
        <v>3.1</v>
      </c>
      <c r="E170" s="182"/>
      <c r="F170" s="173"/>
      <c r="G170" s="173"/>
      <c r="H170" s="284"/>
    </row>
    <row r="171" spans="1:16381" x14ac:dyDescent="0.25">
      <c r="A171" s="85"/>
      <c r="B171" s="84" t="s">
        <v>187</v>
      </c>
      <c r="C171" s="16"/>
      <c r="D171" s="48"/>
      <c r="E171" s="188"/>
      <c r="F171" s="173"/>
      <c r="G171" s="78"/>
      <c r="H171" s="284"/>
    </row>
    <row r="172" spans="1:16381" x14ac:dyDescent="0.25">
      <c r="A172" s="85" t="s">
        <v>15</v>
      </c>
      <c r="B172" s="32" t="s">
        <v>242</v>
      </c>
      <c r="C172" s="16" t="s">
        <v>19</v>
      </c>
      <c r="D172" s="58">
        <v>1</v>
      </c>
      <c r="E172" s="182"/>
      <c r="F172" s="173"/>
      <c r="G172" s="173"/>
      <c r="H172" s="284"/>
    </row>
    <row r="173" spans="1:16381" x14ac:dyDescent="0.25">
      <c r="A173" s="85"/>
      <c r="B173" s="83" t="s">
        <v>185</v>
      </c>
      <c r="C173" s="16"/>
      <c r="D173" s="58"/>
      <c r="E173" s="188"/>
      <c r="F173" s="173"/>
      <c r="G173" s="78"/>
      <c r="H173" s="284"/>
    </row>
    <row r="174" spans="1:16381" s="66" customFormat="1" ht="26.25" x14ac:dyDescent="0.25">
      <c r="A174" s="106" t="s">
        <v>16</v>
      </c>
      <c r="B174" s="32" t="s">
        <v>243</v>
      </c>
      <c r="C174" s="152" t="s">
        <v>14</v>
      </c>
      <c r="D174" s="153">
        <v>47.4</v>
      </c>
      <c r="E174" s="183"/>
      <c r="F174" s="193"/>
      <c r="G174" s="157"/>
      <c r="H174" s="293"/>
      <c r="I174" s="70"/>
      <c r="J174" s="67"/>
      <c r="K174" s="68"/>
      <c r="L174" s="69"/>
      <c r="M174" s="70"/>
      <c r="N174" s="67"/>
      <c r="O174" s="68"/>
      <c r="P174" s="69"/>
      <c r="Q174" s="70"/>
      <c r="R174" s="67"/>
      <c r="S174" s="68"/>
      <c r="T174" s="69"/>
      <c r="U174" s="70"/>
      <c r="V174" s="67"/>
      <c r="W174" s="68"/>
      <c r="X174" s="69"/>
      <c r="Y174" s="70"/>
      <c r="Z174" s="67"/>
      <c r="AA174" s="68"/>
      <c r="AB174" s="69"/>
      <c r="AC174" s="70"/>
      <c r="AD174" s="67"/>
      <c r="AE174" s="68"/>
      <c r="AF174" s="69"/>
      <c r="AG174" s="70"/>
      <c r="AH174" s="67"/>
      <c r="AI174" s="68"/>
      <c r="AJ174" s="69"/>
      <c r="AK174" s="70"/>
      <c r="AL174" s="67"/>
      <c r="AM174" s="68"/>
      <c r="AN174" s="69"/>
      <c r="AO174" s="70"/>
      <c r="AP174" s="67"/>
      <c r="AQ174" s="68"/>
      <c r="AR174" s="69"/>
      <c r="AS174" s="70"/>
      <c r="AT174" s="67"/>
      <c r="AU174" s="68"/>
      <c r="AV174" s="69"/>
      <c r="AW174" s="70"/>
      <c r="AX174" s="67"/>
      <c r="AY174" s="68"/>
      <c r="AZ174" s="69"/>
      <c r="BA174" s="70"/>
      <c r="BB174" s="67"/>
      <c r="BC174" s="68"/>
      <c r="BD174" s="69"/>
      <c r="BE174" s="70"/>
      <c r="BF174" s="67"/>
      <c r="BG174" s="68"/>
      <c r="BH174" s="69"/>
      <c r="BI174" s="70"/>
      <c r="BJ174" s="67"/>
      <c r="BK174" s="68"/>
      <c r="BL174" s="69"/>
      <c r="BM174" s="70"/>
      <c r="BN174" s="67"/>
      <c r="BO174" s="68"/>
      <c r="BP174" s="69"/>
      <c r="BQ174" s="70"/>
      <c r="BR174" s="67"/>
      <c r="BS174" s="68"/>
      <c r="BT174" s="69"/>
      <c r="BU174" s="70"/>
      <c r="BV174" s="67"/>
      <c r="BW174" s="68"/>
      <c r="BX174" s="69"/>
      <c r="BY174" s="70"/>
      <c r="BZ174" s="67"/>
      <c r="CA174" s="68"/>
      <c r="CB174" s="69"/>
      <c r="CC174" s="70"/>
      <c r="CD174" s="67"/>
      <c r="CE174" s="68"/>
      <c r="CF174" s="69"/>
      <c r="CG174" s="70"/>
      <c r="CH174" s="67"/>
      <c r="CI174" s="68"/>
      <c r="CJ174" s="69"/>
      <c r="CK174" s="70"/>
      <c r="CL174" s="67"/>
      <c r="CM174" s="68"/>
      <c r="CN174" s="69"/>
      <c r="CO174" s="70"/>
      <c r="CP174" s="67"/>
      <c r="CQ174" s="68"/>
      <c r="CR174" s="69"/>
      <c r="CS174" s="70"/>
      <c r="CT174" s="67"/>
      <c r="CU174" s="68"/>
      <c r="CV174" s="69"/>
      <c r="CW174" s="70"/>
      <c r="CX174" s="67"/>
      <c r="CY174" s="68"/>
      <c r="CZ174" s="69"/>
      <c r="DA174" s="70"/>
      <c r="DB174" s="67"/>
      <c r="DC174" s="68"/>
      <c r="DD174" s="69"/>
      <c r="DE174" s="70"/>
      <c r="DF174" s="67"/>
      <c r="DG174" s="68"/>
      <c r="DH174" s="69"/>
      <c r="DI174" s="70"/>
      <c r="DJ174" s="67"/>
      <c r="DK174" s="68"/>
      <c r="DL174" s="69"/>
      <c r="DM174" s="70"/>
      <c r="DN174" s="67"/>
      <c r="DO174" s="68"/>
      <c r="DP174" s="69"/>
      <c r="DQ174" s="70"/>
      <c r="DR174" s="67"/>
      <c r="DS174" s="68"/>
      <c r="DT174" s="69"/>
      <c r="DU174" s="70"/>
      <c r="DV174" s="67"/>
      <c r="DW174" s="68"/>
      <c r="DX174" s="69"/>
      <c r="DY174" s="70"/>
      <c r="DZ174" s="67"/>
      <c r="EA174" s="68"/>
      <c r="EB174" s="69"/>
      <c r="EC174" s="70"/>
      <c r="ED174" s="67"/>
      <c r="EE174" s="68"/>
      <c r="EF174" s="69"/>
      <c r="EG174" s="70"/>
      <c r="EH174" s="67"/>
      <c r="EI174" s="68"/>
      <c r="EJ174" s="69"/>
      <c r="EK174" s="70"/>
      <c r="EL174" s="67"/>
      <c r="EM174" s="68"/>
      <c r="EN174" s="69"/>
      <c r="EO174" s="70"/>
      <c r="EP174" s="67"/>
      <c r="EQ174" s="68"/>
      <c r="ER174" s="69"/>
      <c r="ES174" s="70"/>
      <c r="ET174" s="67"/>
      <c r="EU174" s="68"/>
      <c r="EV174" s="69"/>
      <c r="EW174" s="70"/>
      <c r="EX174" s="67"/>
      <c r="EY174" s="68"/>
      <c r="EZ174" s="69"/>
      <c r="FA174" s="70"/>
      <c r="FB174" s="67"/>
      <c r="FC174" s="68"/>
      <c r="FD174" s="69"/>
      <c r="FE174" s="70"/>
      <c r="FF174" s="67"/>
      <c r="FG174" s="68"/>
      <c r="FH174" s="69"/>
      <c r="FI174" s="70"/>
      <c r="FJ174" s="67"/>
      <c r="FK174" s="68"/>
      <c r="FL174" s="69"/>
      <c r="FM174" s="70"/>
      <c r="FN174" s="67"/>
      <c r="FO174" s="68"/>
      <c r="FP174" s="69"/>
      <c r="FQ174" s="70"/>
      <c r="FR174" s="67"/>
      <c r="FS174" s="68"/>
      <c r="FT174" s="69"/>
      <c r="FU174" s="70"/>
      <c r="FV174" s="67"/>
      <c r="FW174" s="68"/>
      <c r="FX174" s="69"/>
      <c r="FY174" s="70"/>
      <c r="FZ174" s="67"/>
      <c r="GA174" s="68"/>
      <c r="GB174" s="69"/>
      <c r="GC174" s="70"/>
      <c r="GD174" s="67"/>
      <c r="GE174" s="68"/>
      <c r="GF174" s="69"/>
      <c r="GG174" s="70"/>
      <c r="GH174" s="67"/>
      <c r="GI174" s="68"/>
      <c r="GJ174" s="69"/>
      <c r="GK174" s="70"/>
      <c r="GL174" s="67"/>
      <c r="GM174" s="68"/>
      <c r="GN174" s="69"/>
      <c r="GO174" s="70"/>
      <c r="GP174" s="67"/>
      <c r="GQ174" s="68"/>
      <c r="GR174" s="69"/>
      <c r="GS174" s="70"/>
      <c r="GT174" s="67"/>
      <c r="GU174" s="68"/>
      <c r="GV174" s="69"/>
      <c r="GW174" s="70"/>
      <c r="GX174" s="67"/>
      <c r="GY174" s="68"/>
      <c r="GZ174" s="69"/>
      <c r="HA174" s="70"/>
      <c r="HB174" s="67"/>
      <c r="HC174" s="68"/>
      <c r="HD174" s="69"/>
      <c r="HE174" s="70"/>
      <c r="HF174" s="67"/>
      <c r="HG174" s="68"/>
      <c r="HH174" s="69"/>
      <c r="HI174" s="70"/>
      <c r="HJ174" s="67"/>
      <c r="HK174" s="68"/>
      <c r="HL174" s="69"/>
      <c r="HM174" s="70"/>
      <c r="HN174" s="67"/>
      <c r="HO174" s="68"/>
      <c r="HP174" s="69"/>
      <c r="HQ174" s="70"/>
      <c r="HR174" s="67"/>
      <c r="HS174" s="68"/>
      <c r="HT174" s="69"/>
      <c r="HU174" s="70"/>
      <c r="HV174" s="67"/>
      <c r="HW174" s="68"/>
      <c r="HX174" s="69"/>
      <c r="HY174" s="70"/>
      <c r="HZ174" s="67"/>
      <c r="IA174" s="68"/>
      <c r="IB174" s="69"/>
      <c r="IC174" s="70"/>
      <c r="ID174" s="67"/>
      <c r="IE174" s="68"/>
      <c r="IF174" s="69"/>
      <c r="IG174" s="70"/>
      <c r="IH174" s="67"/>
      <c r="II174" s="68"/>
      <c r="IJ174" s="69"/>
      <c r="IK174" s="70"/>
      <c r="IL174" s="67"/>
      <c r="IM174" s="68"/>
      <c r="IN174" s="69"/>
      <c r="IO174" s="70"/>
      <c r="IP174" s="67"/>
      <c r="IQ174" s="68"/>
      <c r="IR174" s="69"/>
      <c r="IS174" s="70"/>
      <c r="IT174" s="67"/>
      <c r="IU174" s="68"/>
      <c r="IV174" s="69"/>
      <c r="IW174" s="70"/>
      <c r="IX174" s="67"/>
      <c r="IY174" s="68"/>
      <c r="IZ174" s="69"/>
      <c r="JA174" s="70"/>
      <c r="JB174" s="67"/>
      <c r="JC174" s="68"/>
      <c r="JD174" s="69"/>
      <c r="JE174" s="70"/>
      <c r="JF174" s="67"/>
      <c r="JG174" s="68"/>
      <c r="JH174" s="69"/>
      <c r="JI174" s="70"/>
      <c r="JJ174" s="67"/>
      <c r="JK174" s="68"/>
      <c r="JL174" s="69"/>
      <c r="JM174" s="70"/>
      <c r="JN174" s="67"/>
      <c r="JO174" s="68"/>
      <c r="JP174" s="69"/>
      <c r="JQ174" s="70"/>
      <c r="JR174" s="67"/>
      <c r="JS174" s="68"/>
      <c r="JT174" s="69"/>
      <c r="JU174" s="70"/>
      <c r="JV174" s="67"/>
      <c r="JW174" s="68"/>
      <c r="JX174" s="69"/>
      <c r="JY174" s="70"/>
      <c r="JZ174" s="67"/>
      <c r="KA174" s="68"/>
      <c r="KB174" s="69"/>
      <c r="KC174" s="70"/>
      <c r="KD174" s="67"/>
      <c r="KE174" s="68"/>
      <c r="KF174" s="69"/>
      <c r="KG174" s="70"/>
      <c r="KH174" s="67"/>
      <c r="KI174" s="68"/>
      <c r="KJ174" s="69"/>
      <c r="KK174" s="70"/>
      <c r="KL174" s="67"/>
      <c r="KM174" s="68"/>
      <c r="KN174" s="69"/>
      <c r="KO174" s="70"/>
      <c r="KP174" s="67"/>
      <c r="KQ174" s="68"/>
      <c r="KR174" s="69"/>
      <c r="KS174" s="70"/>
      <c r="KT174" s="67"/>
      <c r="KU174" s="68"/>
      <c r="KV174" s="69"/>
      <c r="KW174" s="70"/>
      <c r="KX174" s="67"/>
      <c r="KY174" s="68"/>
      <c r="KZ174" s="69"/>
      <c r="LA174" s="70"/>
      <c r="LB174" s="67"/>
      <c r="LC174" s="68"/>
      <c r="LD174" s="69"/>
      <c r="LE174" s="70"/>
      <c r="LF174" s="67"/>
      <c r="LG174" s="68"/>
      <c r="LH174" s="69"/>
      <c r="LI174" s="70"/>
      <c r="LJ174" s="67"/>
      <c r="LK174" s="68"/>
      <c r="LL174" s="69"/>
      <c r="LM174" s="70"/>
      <c r="LN174" s="67"/>
      <c r="LO174" s="68"/>
      <c r="LP174" s="69"/>
      <c r="LQ174" s="70"/>
      <c r="LR174" s="67"/>
      <c r="LS174" s="68"/>
      <c r="LT174" s="69"/>
      <c r="LU174" s="70"/>
      <c r="LV174" s="67"/>
      <c r="LW174" s="68"/>
      <c r="LX174" s="69"/>
      <c r="LY174" s="70"/>
      <c r="LZ174" s="67"/>
      <c r="MA174" s="68"/>
      <c r="MB174" s="69"/>
      <c r="MC174" s="70"/>
      <c r="MD174" s="67"/>
      <c r="ME174" s="68"/>
      <c r="MF174" s="69"/>
      <c r="MG174" s="70"/>
      <c r="MH174" s="67"/>
      <c r="MI174" s="68"/>
      <c r="MJ174" s="69"/>
      <c r="MK174" s="70"/>
      <c r="ML174" s="67"/>
      <c r="MM174" s="68"/>
      <c r="MN174" s="69"/>
      <c r="MO174" s="70"/>
      <c r="MP174" s="67"/>
      <c r="MQ174" s="68"/>
      <c r="MR174" s="69"/>
      <c r="MS174" s="70"/>
      <c r="MT174" s="67"/>
      <c r="MU174" s="68"/>
      <c r="MV174" s="69"/>
      <c r="MW174" s="70"/>
      <c r="MX174" s="67"/>
      <c r="MY174" s="68"/>
      <c r="MZ174" s="69"/>
      <c r="NA174" s="70"/>
      <c r="NB174" s="67"/>
      <c r="NC174" s="68"/>
      <c r="ND174" s="69"/>
      <c r="NE174" s="70"/>
      <c r="NF174" s="67"/>
      <c r="NG174" s="68"/>
      <c r="NH174" s="69"/>
      <c r="NI174" s="70"/>
      <c r="NJ174" s="67"/>
      <c r="NK174" s="68"/>
      <c r="NL174" s="69"/>
      <c r="NM174" s="70"/>
      <c r="NN174" s="67"/>
      <c r="NO174" s="68"/>
      <c r="NP174" s="69"/>
      <c r="NQ174" s="70"/>
      <c r="NR174" s="67"/>
      <c r="NS174" s="68"/>
      <c r="NT174" s="69"/>
      <c r="NU174" s="70"/>
      <c r="NV174" s="67"/>
      <c r="NW174" s="68"/>
      <c r="NX174" s="69"/>
      <c r="NY174" s="70"/>
      <c r="NZ174" s="67"/>
      <c r="OA174" s="68"/>
      <c r="OB174" s="69"/>
      <c r="OC174" s="70"/>
      <c r="OD174" s="67"/>
      <c r="OE174" s="68"/>
      <c r="OF174" s="69"/>
      <c r="OG174" s="70"/>
      <c r="OH174" s="67"/>
      <c r="OI174" s="68"/>
      <c r="OJ174" s="69"/>
      <c r="OK174" s="70"/>
      <c r="OL174" s="67"/>
      <c r="OM174" s="68"/>
      <c r="ON174" s="69"/>
      <c r="OO174" s="70"/>
      <c r="OP174" s="67"/>
      <c r="OQ174" s="68"/>
      <c r="OR174" s="69"/>
      <c r="OS174" s="70"/>
      <c r="OT174" s="67"/>
      <c r="OU174" s="68"/>
      <c r="OV174" s="69"/>
      <c r="OW174" s="70"/>
      <c r="OX174" s="67"/>
      <c r="OY174" s="68"/>
      <c r="OZ174" s="69"/>
      <c r="PA174" s="70"/>
      <c r="PB174" s="67"/>
      <c r="PC174" s="68"/>
      <c r="PD174" s="69"/>
      <c r="PE174" s="70"/>
      <c r="PF174" s="67"/>
      <c r="PG174" s="68"/>
      <c r="PH174" s="69"/>
      <c r="PI174" s="70"/>
      <c r="PJ174" s="67"/>
      <c r="PK174" s="68"/>
      <c r="PL174" s="69"/>
      <c r="PM174" s="70"/>
      <c r="PN174" s="67"/>
      <c r="PO174" s="68"/>
      <c r="PP174" s="69"/>
      <c r="PQ174" s="70"/>
      <c r="PR174" s="67"/>
      <c r="PS174" s="68"/>
      <c r="PT174" s="69"/>
      <c r="PU174" s="70"/>
      <c r="PV174" s="67"/>
      <c r="PW174" s="68"/>
      <c r="PX174" s="69"/>
      <c r="PY174" s="70"/>
      <c r="PZ174" s="67"/>
      <c r="QA174" s="68"/>
      <c r="QB174" s="69"/>
      <c r="QC174" s="70"/>
      <c r="QD174" s="67"/>
      <c r="QE174" s="68"/>
      <c r="QF174" s="69"/>
      <c r="QG174" s="70"/>
      <c r="QH174" s="67"/>
      <c r="QI174" s="68"/>
      <c r="QJ174" s="69"/>
      <c r="QK174" s="70"/>
      <c r="QL174" s="67"/>
      <c r="QM174" s="68"/>
      <c r="QN174" s="69"/>
      <c r="QO174" s="70"/>
      <c r="QP174" s="67"/>
      <c r="QQ174" s="68"/>
      <c r="QR174" s="69"/>
      <c r="QS174" s="70"/>
      <c r="QT174" s="67"/>
      <c r="QU174" s="68"/>
      <c r="QV174" s="69"/>
      <c r="QW174" s="70"/>
      <c r="QX174" s="67"/>
      <c r="QY174" s="68"/>
      <c r="QZ174" s="69"/>
      <c r="RA174" s="70"/>
      <c r="RB174" s="67"/>
      <c r="RC174" s="68"/>
      <c r="RD174" s="69"/>
      <c r="RE174" s="70"/>
      <c r="RF174" s="67"/>
      <c r="RG174" s="68"/>
      <c r="RH174" s="69"/>
      <c r="RI174" s="70"/>
      <c r="RJ174" s="67"/>
      <c r="RK174" s="68"/>
      <c r="RL174" s="69"/>
      <c r="RM174" s="70"/>
      <c r="RN174" s="67"/>
      <c r="RO174" s="68"/>
      <c r="RP174" s="69"/>
      <c r="RQ174" s="70"/>
      <c r="RR174" s="67"/>
      <c r="RS174" s="68"/>
      <c r="RT174" s="69"/>
      <c r="RU174" s="70"/>
      <c r="RV174" s="67"/>
      <c r="RW174" s="68"/>
      <c r="RX174" s="69"/>
      <c r="RY174" s="70"/>
      <c r="RZ174" s="67"/>
      <c r="SA174" s="68"/>
      <c r="SB174" s="69"/>
      <c r="SC174" s="70"/>
      <c r="SD174" s="67"/>
      <c r="SE174" s="68"/>
      <c r="SF174" s="69"/>
      <c r="SG174" s="70"/>
      <c r="SH174" s="67"/>
      <c r="SI174" s="68"/>
      <c r="SJ174" s="69"/>
      <c r="SK174" s="70"/>
      <c r="SL174" s="67"/>
      <c r="SM174" s="68"/>
      <c r="SN174" s="69"/>
      <c r="SO174" s="70"/>
      <c r="SP174" s="67"/>
      <c r="SQ174" s="68"/>
      <c r="SR174" s="69"/>
      <c r="SS174" s="70"/>
      <c r="ST174" s="67"/>
      <c r="SU174" s="68"/>
      <c r="SV174" s="69"/>
      <c r="SW174" s="70"/>
      <c r="SX174" s="67"/>
      <c r="SY174" s="68"/>
      <c r="SZ174" s="69"/>
      <c r="TA174" s="70"/>
      <c r="TB174" s="67"/>
      <c r="TC174" s="68"/>
      <c r="TD174" s="69"/>
      <c r="TE174" s="70"/>
      <c r="TF174" s="67"/>
      <c r="TG174" s="68"/>
      <c r="TH174" s="69"/>
      <c r="TI174" s="70"/>
      <c r="TJ174" s="67"/>
      <c r="TK174" s="68"/>
      <c r="TL174" s="69"/>
      <c r="TM174" s="70"/>
      <c r="TN174" s="67"/>
      <c r="TO174" s="68"/>
      <c r="TP174" s="69"/>
      <c r="TQ174" s="70"/>
      <c r="TR174" s="67"/>
      <c r="TS174" s="68"/>
      <c r="TT174" s="69"/>
      <c r="TU174" s="70"/>
      <c r="TV174" s="67"/>
      <c r="TW174" s="68"/>
      <c r="TX174" s="69"/>
      <c r="TY174" s="70"/>
      <c r="TZ174" s="67"/>
      <c r="UA174" s="68"/>
      <c r="UB174" s="69"/>
      <c r="UC174" s="70"/>
      <c r="UD174" s="67"/>
      <c r="UE174" s="68"/>
      <c r="UF174" s="69"/>
      <c r="UG174" s="70"/>
      <c r="UH174" s="67"/>
      <c r="UI174" s="68"/>
      <c r="UJ174" s="69"/>
      <c r="UK174" s="70"/>
      <c r="UL174" s="67"/>
      <c r="UM174" s="68"/>
      <c r="UN174" s="69"/>
      <c r="UO174" s="70"/>
      <c r="UP174" s="67"/>
      <c r="UQ174" s="68"/>
      <c r="UR174" s="69"/>
      <c r="US174" s="70"/>
      <c r="UT174" s="67"/>
      <c r="UU174" s="68"/>
      <c r="UV174" s="69"/>
      <c r="UW174" s="70"/>
      <c r="UX174" s="67"/>
      <c r="UY174" s="68"/>
      <c r="UZ174" s="69"/>
      <c r="VA174" s="70"/>
      <c r="VB174" s="67"/>
      <c r="VC174" s="68"/>
      <c r="VD174" s="69"/>
      <c r="VE174" s="70"/>
      <c r="VF174" s="67"/>
      <c r="VG174" s="68"/>
      <c r="VH174" s="69"/>
      <c r="VI174" s="70"/>
      <c r="VJ174" s="67"/>
      <c r="VK174" s="68"/>
      <c r="VL174" s="69"/>
      <c r="VM174" s="70"/>
      <c r="VN174" s="67"/>
      <c r="VO174" s="68"/>
      <c r="VP174" s="69"/>
      <c r="VQ174" s="70"/>
      <c r="VR174" s="67"/>
      <c r="VS174" s="68"/>
      <c r="VT174" s="69"/>
      <c r="VU174" s="70"/>
      <c r="VV174" s="67"/>
      <c r="VW174" s="68"/>
      <c r="VX174" s="69"/>
      <c r="VY174" s="70"/>
      <c r="VZ174" s="67"/>
      <c r="WA174" s="68"/>
      <c r="WB174" s="69"/>
      <c r="WC174" s="70"/>
      <c r="WD174" s="67"/>
      <c r="WE174" s="68"/>
      <c r="WF174" s="69"/>
      <c r="WG174" s="70"/>
      <c r="WH174" s="67"/>
      <c r="WI174" s="68"/>
      <c r="WJ174" s="69"/>
      <c r="WK174" s="70"/>
      <c r="WL174" s="67"/>
      <c r="WM174" s="68"/>
      <c r="WN174" s="69"/>
      <c r="WO174" s="70"/>
      <c r="WP174" s="67"/>
      <c r="WQ174" s="68"/>
      <c r="WR174" s="69"/>
      <c r="WS174" s="70"/>
      <c r="WT174" s="67"/>
      <c r="WU174" s="68"/>
      <c r="WV174" s="69"/>
      <c r="WW174" s="70"/>
      <c r="WX174" s="67"/>
      <c r="WY174" s="68"/>
      <c r="WZ174" s="69"/>
      <c r="XA174" s="70"/>
      <c r="XB174" s="67"/>
      <c r="XC174" s="68"/>
      <c r="XD174" s="69"/>
      <c r="XE174" s="70"/>
      <c r="XF174" s="67"/>
      <c r="XG174" s="68"/>
      <c r="XH174" s="69"/>
      <c r="XI174" s="70"/>
      <c r="XJ174" s="67"/>
      <c r="XK174" s="68"/>
      <c r="XL174" s="69"/>
      <c r="XM174" s="70"/>
      <c r="XN174" s="67"/>
      <c r="XO174" s="68"/>
      <c r="XP174" s="69"/>
      <c r="XQ174" s="70"/>
      <c r="XR174" s="67"/>
      <c r="XS174" s="68"/>
      <c r="XT174" s="69"/>
      <c r="XU174" s="70"/>
      <c r="XV174" s="67"/>
      <c r="XW174" s="68"/>
      <c r="XX174" s="69"/>
      <c r="XY174" s="70"/>
      <c r="XZ174" s="67"/>
      <c r="YA174" s="68"/>
      <c r="YB174" s="69"/>
      <c r="YC174" s="70"/>
      <c r="YD174" s="67"/>
      <c r="YE174" s="68"/>
      <c r="YF174" s="69"/>
      <c r="YG174" s="70"/>
      <c r="YH174" s="67"/>
      <c r="YI174" s="68"/>
      <c r="YJ174" s="69"/>
      <c r="YK174" s="70"/>
      <c r="YL174" s="67"/>
      <c r="YM174" s="68"/>
      <c r="YN174" s="69"/>
      <c r="YO174" s="70"/>
      <c r="YP174" s="67"/>
      <c r="YQ174" s="68"/>
      <c r="YR174" s="69"/>
      <c r="YS174" s="70"/>
      <c r="YT174" s="67"/>
      <c r="YU174" s="68"/>
      <c r="YV174" s="69"/>
      <c r="YW174" s="70"/>
      <c r="YX174" s="67"/>
      <c r="YY174" s="68"/>
      <c r="YZ174" s="69"/>
      <c r="ZA174" s="70"/>
      <c r="ZB174" s="67"/>
      <c r="ZC174" s="68"/>
      <c r="ZD174" s="69"/>
      <c r="ZE174" s="70"/>
      <c r="ZF174" s="67"/>
      <c r="ZG174" s="68"/>
      <c r="ZH174" s="69"/>
      <c r="ZI174" s="70"/>
      <c r="ZJ174" s="67"/>
      <c r="ZK174" s="68"/>
      <c r="ZL174" s="69"/>
      <c r="ZM174" s="70"/>
      <c r="ZN174" s="67"/>
      <c r="ZO174" s="68"/>
      <c r="ZP174" s="69"/>
      <c r="ZQ174" s="70"/>
      <c r="ZR174" s="67"/>
      <c r="ZS174" s="68"/>
      <c r="ZT174" s="69"/>
      <c r="ZU174" s="70"/>
      <c r="ZV174" s="67"/>
      <c r="ZW174" s="68"/>
      <c r="ZX174" s="69"/>
      <c r="ZY174" s="70"/>
      <c r="ZZ174" s="67"/>
      <c r="AAA174" s="68"/>
      <c r="AAB174" s="69"/>
      <c r="AAC174" s="70"/>
      <c r="AAD174" s="67"/>
      <c r="AAE174" s="68"/>
      <c r="AAF174" s="69"/>
      <c r="AAG174" s="70"/>
      <c r="AAH174" s="67"/>
      <c r="AAI174" s="68"/>
      <c r="AAJ174" s="69"/>
      <c r="AAK174" s="70"/>
      <c r="AAL174" s="67"/>
      <c r="AAM174" s="68"/>
      <c r="AAN174" s="69"/>
      <c r="AAO174" s="70"/>
      <c r="AAP174" s="67"/>
      <c r="AAQ174" s="68"/>
      <c r="AAR174" s="69"/>
      <c r="AAS174" s="70"/>
      <c r="AAT174" s="67"/>
      <c r="AAU174" s="68"/>
      <c r="AAV174" s="69"/>
      <c r="AAW174" s="70"/>
      <c r="AAX174" s="67"/>
      <c r="AAY174" s="68"/>
      <c r="AAZ174" s="69"/>
      <c r="ABA174" s="70"/>
      <c r="ABB174" s="67"/>
      <c r="ABC174" s="68"/>
      <c r="ABD174" s="69"/>
      <c r="ABE174" s="70"/>
      <c r="ABF174" s="67"/>
      <c r="ABG174" s="68"/>
      <c r="ABH174" s="69"/>
      <c r="ABI174" s="70"/>
      <c r="ABJ174" s="67"/>
      <c r="ABK174" s="68"/>
      <c r="ABL174" s="69"/>
      <c r="ABM174" s="70"/>
      <c r="ABN174" s="67"/>
      <c r="ABO174" s="68"/>
      <c r="ABP174" s="69"/>
      <c r="ABQ174" s="70"/>
      <c r="ABR174" s="67"/>
      <c r="ABS174" s="68"/>
      <c r="ABT174" s="69"/>
      <c r="ABU174" s="70"/>
      <c r="ABV174" s="67"/>
      <c r="ABW174" s="68"/>
      <c r="ABX174" s="69"/>
      <c r="ABY174" s="70"/>
      <c r="ABZ174" s="67"/>
      <c r="ACA174" s="68"/>
      <c r="ACB174" s="69"/>
      <c r="ACC174" s="70"/>
      <c r="ACD174" s="67"/>
      <c r="ACE174" s="68"/>
      <c r="ACF174" s="69"/>
      <c r="ACG174" s="70"/>
      <c r="ACH174" s="67"/>
      <c r="ACI174" s="68"/>
      <c r="ACJ174" s="69"/>
      <c r="ACK174" s="70"/>
      <c r="ACL174" s="67"/>
      <c r="ACM174" s="68"/>
      <c r="ACN174" s="69"/>
      <c r="ACO174" s="70"/>
      <c r="ACP174" s="67"/>
      <c r="ACQ174" s="68"/>
      <c r="ACR174" s="69"/>
      <c r="ACS174" s="70"/>
      <c r="ACT174" s="67"/>
      <c r="ACU174" s="68"/>
      <c r="ACV174" s="69"/>
      <c r="ACW174" s="70"/>
      <c r="ACX174" s="67"/>
      <c r="ACY174" s="68"/>
      <c r="ACZ174" s="69"/>
      <c r="ADA174" s="70"/>
      <c r="ADB174" s="67"/>
      <c r="ADC174" s="68"/>
      <c r="ADD174" s="69"/>
      <c r="ADE174" s="70"/>
      <c r="ADF174" s="67"/>
      <c r="ADG174" s="68"/>
      <c r="ADH174" s="69"/>
      <c r="ADI174" s="70"/>
      <c r="ADJ174" s="67"/>
      <c r="ADK174" s="68"/>
      <c r="ADL174" s="69"/>
      <c r="ADM174" s="70"/>
      <c r="ADN174" s="67"/>
      <c r="ADO174" s="68"/>
      <c r="ADP174" s="69"/>
      <c r="ADQ174" s="70"/>
      <c r="ADR174" s="67"/>
      <c r="ADS174" s="68"/>
      <c r="ADT174" s="69"/>
      <c r="ADU174" s="70"/>
      <c r="ADV174" s="67"/>
      <c r="ADW174" s="68"/>
      <c r="ADX174" s="69"/>
      <c r="ADY174" s="70"/>
      <c r="ADZ174" s="67"/>
      <c r="AEA174" s="68"/>
      <c r="AEB174" s="69"/>
      <c r="AEC174" s="70"/>
      <c r="AED174" s="67"/>
      <c r="AEE174" s="68"/>
      <c r="AEF174" s="69"/>
      <c r="AEG174" s="70"/>
      <c r="AEH174" s="67"/>
      <c r="AEI174" s="68"/>
      <c r="AEJ174" s="69"/>
      <c r="AEK174" s="70"/>
      <c r="AEL174" s="67"/>
      <c r="AEM174" s="68"/>
      <c r="AEN174" s="69"/>
      <c r="AEO174" s="70"/>
      <c r="AEP174" s="67"/>
      <c r="AEQ174" s="68"/>
      <c r="AER174" s="69"/>
      <c r="AES174" s="70"/>
      <c r="AET174" s="67"/>
      <c r="AEU174" s="68"/>
      <c r="AEV174" s="69"/>
      <c r="AEW174" s="70"/>
      <c r="AEX174" s="67"/>
      <c r="AEY174" s="68"/>
      <c r="AEZ174" s="69"/>
      <c r="AFA174" s="70"/>
      <c r="AFB174" s="67"/>
      <c r="AFC174" s="68"/>
      <c r="AFD174" s="69"/>
      <c r="AFE174" s="70"/>
      <c r="AFF174" s="67"/>
      <c r="AFG174" s="68"/>
      <c r="AFH174" s="69"/>
      <c r="AFI174" s="70"/>
      <c r="AFJ174" s="67"/>
      <c r="AFK174" s="68"/>
      <c r="AFL174" s="69"/>
      <c r="AFM174" s="70"/>
      <c r="AFN174" s="67"/>
      <c r="AFO174" s="68"/>
      <c r="AFP174" s="69"/>
      <c r="AFQ174" s="70"/>
      <c r="AFR174" s="67"/>
      <c r="AFS174" s="68"/>
      <c r="AFT174" s="69"/>
      <c r="AFU174" s="70"/>
      <c r="AFV174" s="67"/>
      <c r="AFW174" s="68"/>
      <c r="AFX174" s="69"/>
      <c r="AFY174" s="70"/>
      <c r="AFZ174" s="67"/>
      <c r="AGA174" s="68"/>
      <c r="AGB174" s="69"/>
      <c r="AGC174" s="70"/>
      <c r="AGD174" s="67"/>
      <c r="AGE174" s="68"/>
      <c r="AGF174" s="69"/>
      <c r="AGG174" s="70"/>
      <c r="AGH174" s="67"/>
      <c r="AGI174" s="68"/>
      <c r="AGJ174" s="69"/>
      <c r="AGK174" s="70"/>
      <c r="AGL174" s="67"/>
      <c r="AGM174" s="68"/>
      <c r="AGN174" s="69"/>
      <c r="AGO174" s="70"/>
      <c r="AGP174" s="67"/>
      <c r="AGQ174" s="68"/>
      <c r="AGR174" s="69"/>
      <c r="AGS174" s="70"/>
      <c r="AGT174" s="67"/>
      <c r="AGU174" s="68"/>
      <c r="AGV174" s="69"/>
      <c r="AGW174" s="70"/>
      <c r="AGX174" s="67"/>
      <c r="AGY174" s="68"/>
      <c r="AGZ174" s="69"/>
      <c r="AHA174" s="70"/>
      <c r="AHB174" s="67"/>
      <c r="AHC174" s="68"/>
      <c r="AHD174" s="69"/>
      <c r="AHE174" s="70"/>
      <c r="AHF174" s="67"/>
      <c r="AHG174" s="68"/>
      <c r="AHH174" s="69"/>
      <c r="AHI174" s="70"/>
      <c r="AHJ174" s="67"/>
      <c r="AHK174" s="68"/>
      <c r="AHL174" s="69"/>
      <c r="AHM174" s="70"/>
      <c r="AHN174" s="67"/>
      <c r="AHO174" s="68"/>
      <c r="AHP174" s="69"/>
      <c r="AHQ174" s="70"/>
      <c r="AHR174" s="67"/>
      <c r="AHS174" s="68"/>
      <c r="AHT174" s="69"/>
      <c r="AHU174" s="70"/>
      <c r="AHV174" s="67"/>
      <c r="AHW174" s="68"/>
      <c r="AHX174" s="69"/>
      <c r="AHY174" s="70"/>
      <c r="AHZ174" s="67"/>
      <c r="AIA174" s="68"/>
      <c r="AIB174" s="69"/>
      <c r="AIC174" s="70"/>
      <c r="AID174" s="67"/>
      <c r="AIE174" s="68"/>
      <c r="AIF174" s="69"/>
      <c r="AIG174" s="70"/>
      <c r="AIH174" s="67"/>
      <c r="AII174" s="68"/>
      <c r="AIJ174" s="69"/>
      <c r="AIK174" s="70"/>
      <c r="AIL174" s="67"/>
      <c r="AIM174" s="68"/>
      <c r="AIN174" s="69"/>
      <c r="AIO174" s="70"/>
      <c r="AIP174" s="67"/>
      <c r="AIQ174" s="68"/>
      <c r="AIR174" s="69"/>
      <c r="AIS174" s="70"/>
      <c r="AIT174" s="67"/>
      <c r="AIU174" s="68"/>
      <c r="AIV174" s="69"/>
      <c r="AIW174" s="70"/>
      <c r="AIX174" s="67"/>
      <c r="AIY174" s="68"/>
      <c r="AIZ174" s="69"/>
      <c r="AJA174" s="70"/>
      <c r="AJB174" s="67"/>
      <c r="AJC174" s="68"/>
      <c r="AJD174" s="69"/>
      <c r="AJE174" s="70"/>
      <c r="AJF174" s="67"/>
      <c r="AJG174" s="68"/>
      <c r="AJH174" s="69"/>
      <c r="AJI174" s="70"/>
      <c r="AJJ174" s="67"/>
      <c r="AJK174" s="68"/>
      <c r="AJL174" s="69"/>
      <c r="AJM174" s="70"/>
      <c r="AJN174" s="67"/>
      <c r="AJO174" s="68"/>
      <c r="AJP174" s="69"/>
      <c r="AJQ174" s="70"/>
      <c r="AJR174" s="67"/>
      <c r="AJS174" s="68"/>
      <c r="AJT174" s="69"/>
      <c r="AJU174" s="70"/>
      <c r="AJV174" s="67"/>
      <c r="AJW174" s="68"/>
      <c r="AJX174" s="69"/>
      <c r="AJY174" s="70"/>
      <c r="AJZ174" s="67"/>
      <c r="AKA174" s="68"/>
      <c r="AKB174" s="69"/>
      <c r="AKC174" s="70"/>
      <c r="AKD174" s="67"/>
      <c r="AKE174" s="68"/>
      <c r="AKF174" s="69"/>
      <c r="AKG174" s="70"/>
      <c r="AKH174" s="67"/>
      <c r="AKI174" s="68"/>
      <c r="AKJ174" s="69"/>
      <c r="AKK174" s="70"/>
      <c r="AKL174" s="67"/>
      <c r="AKM174" s="68"/>
      <c r="AKN174" s="69"/>
      <c r="AKO174" s="70"/>
      <c r="AKP174" s="67"/>
      <c r="AKQ174" s="68"/>
      <c r="AKR174" s="69"/>
      <c r="AKS174" s="70"/>
      <c r="AKT174" s="67"/>
      <c r="AKU174" s="68"/>
      <c r="AKV174" s="69"/>
      <c r="AKW174" s="70"/>
      <c r="AKX174" s="67"/>
      <c r="AKY174" s="68"/>
      <c r="AKZ174" s="69"/>
      <c r="ALA174" s="70"/>
      <c r="ALB174" s="67"/>
      <c r="ALC174" s="68"/>
      <c r="ALD174" s="69"/>
      <c r="ALE174" s="70"/>
      <c r="ALF174" s="67"/>
      <c r="ALG174" s="68"/>
      <c r="ALH174" s="69"/>
      <c r="ALI174" s="70"/>
      <c r="ALJ174" s="67"/>
      <c r="ALK174" s="68"/>
      <c r="ALL174" s="69"/>
      <c r="ALM174" s="70"/>
      <c r="ALN174" s="67"/>
      <c r="ALO174" s="68"/>
      <c r="ALP174" s="69"/>
      <c r="ALQ174" s="70"/>
      <c r="ALR174" s="67"/>
      <c r="ALS174" s="68"/>
      <c r="ALT174" s="69"/>
      <c r="ALU174" s="70"/>
      <c r="ALV174" s="67"/>
      <c r="ALW174" s="68"/>
      <c r="ALX174" s="69"/>
      <c r="ALY174" s="70"/>
      <c r="ALZ174" s="67"/>
      <c r="AMA174" s="68"/>
      <c r="AMB174" s="69"/>
      <c r="AMC174" s="70"/>
      <c r="AMD174" s="67"/>
      <c r="AME174" s="68"/>
      <c r="AMF174" s="69"/>
      <c r="AMG174" s="70"/>
      <c r="AMH174" s="67"/>
      <c r="AMI174" s="68"/>
      <c r="AMJ174" s="69"/>
      <c r="AMK174" s="70"/>
      <c r="AML174" s="67"/>
      <c r="AMM174" s="68"/>
      <c r="AMN174" s="69"/>
      <c r="AMO174" s="70"/>
      <c r="AMP174" s="67"/>
      <c r="AMQ174" s="68"/>
      <c r="AMR174" s="69"/>
      <c r="AMS174" s="70"/>
      <c r="AMT174" s="67"/>
      <c r="AMU174" s="68"/>
      <c r="AMV174" s="69"/>
      <c r="AMW174" s="70"/>
      <c r="AMX174" s="67"/>
      <c r="AMY174" s="68"/>
      <c r="AMZ174" s="69"/>
      <c r="ANA174" s="70"/>
      <c r="ANB174" s="67"/>
      <c r="ANC174" s="68"/>
      <c r="AND174" s="69"/>
      <c r="ANE174" s="70"/>
      <c r="ANF174" s="67"/>
      <c r="ANG174" s="68"/>
      <c r="ANH174" s="69"/>
      <c r="ANI174" s="70"/>
      <c r="ANJ174" s="67"/>
      <c r="ANK174" s="68"/>
      <c r="ANL174" s="69"/>
      <c r="ANM174" s="70"/>
      <c r="ANN174" s="67"/>
      <c r="ANO174" s="68"/>
      <c r="ANP174" s="69"/>
      <c r="ANQ174" s="70"/>
      <c r="ANR174" s="67"/>
      <c r="ANS174" s="68"/>
      <c r="ANT174" s="69"/>
      <c r="ANU174" s="70"/>
      <c r="ANV174" s="67"/>
      <c r="ANW174" s="68"/>
      <c r="ANX174" s="69"/>
      <c r="ANY174" s="70"/>
      <c r="ANZ174" s="67"/>
      <c r="AOA174" s="68"/>
      <c r="AOB174" s="69"/>
      <c r="AOC174" s="70"/>
      <c r="AOD174" s="67"/>
      <c r="AOE174" s="68"/>
      <c r="AOF174" s="69"/>
      <c r="AOG174" s="70"/>
      <c r="AOH174" s="67"/>
      <c r="AOI174" s="68"/>
      <c r="AOJ174" s="69"/>
      <c r="AOK174" s="70"/>
      <c r="AOL174" s="67"/>
      <c r="AOM174" s="68"/>
      <c r="AON174" s="69"/>
      <c r="AOO174" s="70"/>
      <c r="AOP174" s="67"/>
      <c r="AOQ174" s="68"/>
      <c r="AOR174" s="69"/>
      <c r="AOS174" s="70"/>
      <c r="AOT174" s="67"/>
      <c r="AOU174" s="68"/>
      <c r="AOV174" s="69"/>
      <c r="AOW174" s="70"/>
      <c r="AOX174" s="67"/>
      <c r="AOY174" s="68"/>
      <c r="AOZ174" s="69"/>
      <c r="APA174" s="70"/>
      <c r="APB174" s="67"/>
      <c r="APC174" s="68"/>
      <c r="APD174" s="69"/>
      <c r="APE174" s="70"/>
      <c r="APF174" s="67"/>
      <c r="APG174" s="68"/>
      <c r="APH174" s="69"/>
      <c r="API174" s="70"/>
      <c r="APJ174" s="67"/>
      <c r="APK174" s="68"/>
      <c r="APL174" s="69"/>
      <c r="APM174" s="70"/>
      <c r="APN174" s="67"/>
      <c r="APO174" s="68"/>
      <c r="APP174" s="69"/>
      <c r="APQ174" s="70"/>
      <c r="APR174" s="67"/>
      <c r="APS174" s="68"/>
      <c r="APT174" s="69"/>
      <c r="APU174" s="70"/>
      <c r="APV174" s="67"/>
      <c r="APW174" s="68"/>
      <c r="APX174" s="69"/>
      <c r="APY174" s="70"/>
      <c r="APZ174" s="67"/>
      <c r="AQA174" s="68"/>
      <c r="AQB174" s="69"/>
      <c r="AQC174" s="70"/>
      <c r="AQD174" s="67"/>
      <c r="AQE174" s="68"/>
      <c r="AQF174" s="69"/>
      <c r="AQG174" s="70"/>
      <c r="AQH174" s="67"/>
      <c r="AQI174" s="68"/>
      <c r="AQJ174" s="69"/>
      <c r="AQK174" s="70"/>
      <c r="AQL174" s="67"/>
      <c r="AQM174" s="68"/>
      <c r="AQN174" s="69"/>
      <c r="AQO174" s="70"/>
      <c r="AQP174" s="67"/>
      <c r="AQQ174" s="68"/>
      <c r="AQR174" s="69"/>
      <c r="AQS174" s="70"/>
      <c r="AQT174" s="67"/>
      <c r="AQU174" s="68"/>
      <c r="AQV174" s="69"/>
      <c r="AQW174" s="70"/>
      <c r="AQX174" s="67"/>
      <c r="AQY174" s="68"/>
      <c r="AQZ174" s="69"/>
      <c r="ARA174" s="70"/>
      <c r="ARB174" s="67"/>
      <c r="ARC174" s="68"/>
      <c r="ARD174" s="69"/>
      <c r="ARE174" s="70"/>
      <c r="ARF174" s="67"/>
      <c r="ARG174" s="68"/>
      <c r="ARH174" s="69"/>
      <c r="ARI174" s="70"/>
      <c r="ARJ174" s="67"/>
      <c r="ARK174" s="68"/>
      <c r="ARL174" s="69"/>
      <c r="ARM174" s="70"/>
      <c r="ARN174" s="67"/>
      <c r="ARO174" s="68"/>
      <c r="ARP174" s="69"/>
      <c r="ARQ174" s="70"/>
      <c r="ARR174" s="67"/>
      <c r="ARS174" s="68"/>
      <c r="ART174" s="69"/>
      <c r="ARU174" s="70"/>
      <c r="ARV174" s="67"/>
      <c r="ARW174" s="68"/>
      <c r="ARX174" s="69"/>
      <c r="ARY174" s="70"/>
      <c r="ARZ174" s="67"/>
      <c r="ASA174" s="68"/>
      <c r="ASB174" s="69"/>
      <c r="ASC174" s="70"/>
      <c r="ASD174" s="67"/>
      <c r="ASE174" s="68"/>
      <c r="ASF174" s="69"/>
      <c r="ASG174" s="70"/>
      <c r="ASH174" s="67"/>
      <c r="ASI174" s="68"/>
      <c r="ASJ174" s="69"/>
      <c r="ASK174" s="70"/>
      <c r="ASL174" s="67"/>
      <c r="ASM174" s="68"/>
      <c r="ASN174" s="69"/>
      <c r="ASO174" s="70"/>
      <c r="ASP174" s="67"/>
      <c r="ASQ174" s="68"/>
      <c r="ASR174" s="69"/>
      <c r="ASS174" s="70"/>
      <c r="AST174" s="67"/>
      <c r="ASU174" s="68"/>
      <c r="ASV174" s="69"/>
      <c r="ASW174" s="70"/>
      <c r="ASX174" s="67"/>
      <c r="ASY174" s="68"/>
      <c r="ASZ174" s="69"/>
      <c r="ATA174" s="70"/>
      <c r="ATB174" s="67"/>
      <c r="ATC174" s="68"/>
      <c r="ATD174" s="69"/>
      <c r="ATE174" s="70"/>
      <c r="ATF174" s="67"/>
      <c r="ATG174" s="68"/>
      <c r="ATH174" s="69"/>
      <c r="ATI174" s="70"/>
      <c r="ATJ174" s="67"/>
      <c r="ATK174" s="68"/>
      <c r="ATL174" s="69"/>
      <c r="ATM174" s="70"/>
      <c r="ATN174" s="67"/>
      <c r="ATO174" s="68"/>
      <c r="ATP174" s="69"/>
      <c r="ATQ174" s="70"/>
      <c r="ATR174" s="67"/>
      <c r="ATS174" s="68"/>
      <c r="ATT174" s="69"/>
      <c r="ATU174" s="70"/>
      <c r="ATV174" s="67"/>
      <c r="ATW174" s="68"/>
      <c r="ATX174" s="69"/>
      <c r="ATY174" s="70"/>
      <c r="ATZ174" s="67"/>
      <c r="AUA174" s="68"/>
      <c r="AUB174" s="69"/>
      <c r="AUC174" s="70"/>
      <c r="AUD174" s="67"/>
      <c r="AUE174" s="68"/>
      <c r="AUF174" s="69"/>
      <c r="AUG174" s="70"/>
      <c r="AUH174" s="67"/>
      <c r="AUI174" s="68"/>
      <c r="AUJ174" s="69"/>
      <c r="AUK174" s="70"/>
      <c r="AUL174" s="67"/>
      <c r="AUM174" s="68"/>
      <c r="AUN174" s="69"/>
      <c r="AUO174" s="70"/>
      <c r="AUP174" s="67"/>
      <c r="AUQ174" s="68"/>
      <c r="AUR174" s="69"/>
      <c r="AUS174" s="70"/>
      <c r="AUT174" s="67"/>
      <c r="AUU174" s="68"/>
      <c r="AUV174" s="69"/>
      <c r="AUW174" s="70"/>
      <c r="AUX174" s="67"/>
      <c r="AUY174" s="68"/>
      <c r="AUZ174" s="69"/>
      <c r="AVA174" s="70"/>
      <c r="AVB174" s="67"/>
      <c r="AVC174" s="68"/>
      <c r="AVD174" s="69"/>
      <c r="AVE174" s="70"/>
      <c r="AVF174" s="67"/>
      <c r="AVG174" s="68"/>
      <c r="AVH174" s="69"/>
      <c r="AVI174" s="70"/>
      <c r="AVJ174" s="67"/>
      <c r="AVK174" s="68"/>
      <c r="AVL174" s="69"/>
      <c r="AVM174" s="70"/>
      <c r="AVN174" s="67"/>
      <c r="AVO174" s="68"/>
      <c r="AVP174" s="69"/>
      <c r="AVQ174" s="70"/>
      <c r="AVR174" s="67"/>
      <c r="AVS174" s="68"/>
      <c r="AVT174" s="69"/>
      <c r="AVU174" s="70"/>
      <c r="AVV174" s="67"/>
      <c r="AVW174" s="68"/>
      <c r="AVX174" s="69"/>
      <c r="AVY174" s="70"/>
      <c r="AVZ174" s="67"/>
      <c r="AWA174" s="68"/>
      <c r="AWB174" s="69"/>
      <c r="AWC174" s="70"/>
      <c r="AWD174" s="67"/>
      <c r="AWE174" s="68"/>
      <c r="AWF174" s="69"/>
      <c r="AWG174" s="70"/>
      <c r="AWH174" s="67"/>
      <c r="AWI174" s="68"/>
      <c r="AWJ174" s="69"/>
      <c r="AWK174" s="70"/>
      <c r="AWL174" s="67"/>
      <c r="AWM174" s="68"/>
      <c r="AWN174" s="69"/>
      <c r="AWO174" s="70"/>
      <c r="AWP174" s="67"/>
      <c r="AWQ174" s="68"/>
      <c r="AWR174" s="69"/>
      <c r="AWS174" s="70"/>
      <c r="AWT174" s="67"/>
      <c r="AWU174" s="68"/>
      <c r="AWV174" s="69"/>
      <c r="AWW174" s="70"/>
      <c r="AWX174" s="67"/>
      <c r="AWY174" s="68"/>
      <c r="AWZ174" s="69"/>
      <c r="AXA174" s="70"/>
      <c r="AXB174" s="67"/>
      <c r="AXC174" s="68"/>
      <c r="AXD174" s="69"/>
      <c r="AXE174" s="70"/>
      <c r="AXF174" s="67"/>
      <c r="AXG174" s="68"/>
      <c r="AXH174" s="69"/>
      <c r="AXI174" s="70"/>
      <c r="AXJ174" s="67"/>
      <c r="AXK174" s="68"/>
      <c r="AXL174" s="69"/>
      <c r="AXM174" s="70"/>
      <c r="AXN174" s="67"/>
      <c r="AXO174" s="68"/>
      <c r="AXP174" s="69"/>
      <c r="AXQ174" s="70"/>
      <c r="AXR174" s="67"/>
      <c r="AXS174" s="68"/>
      <c r="AXT174" s="69"/>
      <c r="AXU174" s="70"/>
      <c r="AXV174" s="67"/>
      <c r="AXW174" s="68"/>
      <c r="AXX174" s="69"/>
      <c r="AXY174" s="70"/>
      <c r="AXZ174" s="67"/>
      <c r="AYA174" s="68"/>
      <c r="AYB174" s="69"/>
      <c r="AYC174" s="70"/>
      <c r="AYD174" s="67"/>
      <c r="AYE174" s="68"/>
      <c r="AYF174" s="69"/>
      <c r="AYG174" s="70"/>
      <c r="AYH174" s="67"/>
      <c r="AYI174" s="68"/>
      <c r="AYJ174" s="69"/>
      <c r="AYK174" s="70"/>
      <c r="AYL174" s="67"/>
      <c r="AYM174" s="68"/>
      <c r="AYN174" s="69"/>
      <c r="AYO174" s="70"/>
      <c r="AYP174" s="67"/>
      <c r="AYQ174" s="68"/>
      <c r="AYR174" s="69"/>
      <c r="AYS174" s="70"/>
      <c r="AYT174" s="67"/>
      <c r="AYU174" s="68"/>
      <c r="AYV174" s="69"/>
      <c r="AYW174" s="70"/>
      <c r="AYX174" s="67"/>
      <c r="AYY174" s="68"/>
      <c r="AYZ174" s="69"/>
      <c r="AZA174" s="70"/>
      <c r="AZB174" s="67"/>
      <c r="AZC174" s="68"/>
      <c r="AZD174" s="69"/>
      <c r="AZE174" s="70"/>
      <c r="AZF174" s="67"/>
      <c r="AZG174" s="68"/>
      <c r="AZH174" s="69"/>
      <c r="AZI174" s="70"/>
      <c r="AZJ174" s="67"/>
      <c r="AZK174" s="68"/>
      <c r="AZL174" s="69"/>
      <c r="AZM174" s="70"/>
      <c r="AZN174" s="67"/>
      <c r="AZO174" s="68"/>
      <c r="AZP174" s="69"/>
      <c r="AZQ174" s="70"/>
      <c r="AZR174" s="67"/>
      <c r="AZS174" s="68"/>
      <c r="AZT174" s="69"/>
      <c r="AZU174" s="70"/>
      <c r="AZV174" s="67"/>
      <c r="AZW174" s="68"/>
      <c r="AZX174" s="69"/>
      <c r="AZY174" s="70"/>
      <c r="AZZ174" s="67"/>
      <c r="BAA174" s="68"/>
      <c r="BAB174" s="69"/>
      <c r="BAC174" s="70"/>
      <c r="BAD174" s="67"/>
      <c r="BAE174" s="68"/>
      <c r="BAF174" s="69"/>
      <c r="BAG174" s="70"/>
      <c r="BAH174" s="67"/>
      <c r="BAI174" s="68"/>
      <c r="BAJ174" s="69"/>
      <c r="BAK174" s="70"/>
      <c r="BAL174" s="67"/>
      <c r="BAM174" s="68"/>
      <c r="BAN174" s="69"/>
      <c r="BAO174" s="70"/>
      <c r="BAP174" s="67"/>
      <c r="BAQ174" s="68"/>
      <c r="BAR174" s="69"/>
      <c r="BAS174" s="70"/>
      <c r="BAT174" s="67"/>
      <c r="BAU174" s="68"/>
      <c r="BAV174" s="69"/>
      <c r="BAW174" s="70"/>
      <c r="BAX174" s="67"/>
      <c r="BAY174" s="68"/>
      <c r="BAZ174" s="69"/>
      <c r="BBA174" s="70"/>
      <c r="BBB174" s="67"/>
      <c r="BBC174" s="68"/>
      <c r="BBD174" s="69"/>
      <c r="BBE174" s="70"/>
      <c r="BBF174" s="67"/>
      <c r="BBG174" s="68"/>
      <c r="BBH174" s="69"/>
      <c r="BBI174" s="70"/>
      <c r="BBJ174" s="67"/>
      <c r="BBK174" s="68"/>
      <c r="BBL174" s="69"/>
      <c r="BBM174" s="70"/>
      <c r="BBN174" s="67"/>
      <c r="BBO174" s="68"/>
      <c r="BBP174" s="69"/>
      <c r="BBQ174" s="70"/>
      <c r="BBR174" s="67"/>
      <c r="BBS174" s="68"/>
      <c r="BBT174" s="69"/>
      <c r="BBU174" s="70"/>
      <c r="BBV174" s="67"/>
      <c r="BBW174" s="68"/>
      <c r="BBX174" s="69"/>
      <c r="BBY174" s="70"/>
      <c r="BBZ174" s="67"/>
      <c r="BCA174" s="68"/>
      <c r="BCB174" s="69"/>
      <c r="BCC174" s="70"/>
      <c r="BCD174" s="67"/>
      <c r="BCE174" s="68"/>
      <c r="BCF174" s="69"/>
      <c r="BCG174" s="70"/>
      <c r="BCH174" s="67"/>
      <c r="BCI174" s="68"/>
      <c r="BCJ174" s="69"/>
      <c r="BCK174" s="70"/>
      <c r="BCL174" s="67"/>
      <c r="BCM174" s="68"/>
      <c r="BCN174" s="69"/>
      <c r="BCO174" s="70"/>
      <c r="BCP174" s="67"/>
      <c r="BCQ174" s="68"/>
      <c r="BCR174" s="69"/>
      <c r="BCS174" s="70"/>
      <c r="BCT174" s="67"/>
      <c r="BCU174" s="68"/>
      <c r="BCV174" s="69"/>
      <c r="BCW174" s="70"/>
      <c r="BCX174" s="67"/>
      <c r="BCY174" s="68"/>
      <c r="BCZ174" s="69"/>
      <c r="BDA174" s="70"/>
      <c r="BDB174" s="67"/>
      <c r="BDC174" s="68"/>
      <c r="BDD174" s="69"/>
      <c r="BDE174" s="70"/>
      <c r="BDF174" s="67"/>
      <c r="BDG174" s="68"/>
      <c r="BDH174" s="69"/>
      <c r="BDI174" s="70"/>
      <c r="BDJ174" s="67"/>
      <c r="BDK174" s="68"/>
      <c r="BDL174" s="69"/>
      <c r="BDM174" s="70"/>
      <c r="BDN174" s="67"/>
      <c r="BDO174" s="68"/>
      <c r="BDP174" s="69"/>
      <c r="BDQ174" s="70"/>
      <c r="BDR174" s="67"/>
      <c r="BDS174" s="68"/>
      <c r="BDT174" s="69"/>
      <c r="BDU174" s="70"/>
      <c r="BDV174" s="67"/>
      <c r="BDW174" s="68"/>
      <c r="BDX174" s="69"/>
      <c r="BDY174" s="70"/>
      <c r="BDZ174" s="67"/>
      <c r="BEA174" s="68"/>
      <c r="BEB174" s="69"/>
      <c r="BEC174" s="70"/>
      <c r="BED174" s="67"/>
      <c r="BEE174" s="68"/>
      <c r="BEF174" s="69"/>
      <c r="BEG174" s="70"/>
      <c r="BEH174" s="67"/>
      <c r="BEI174" s="68"/>
      <c r="BEJ174" s="69"/>
      <c r="BEK174" s="70"/>
      <c r="BEL174" s="67"/>
      <c r="BEM174" s="68"/>
      <c r="BEN174" s="69"/>
      <c r="BEO174" s="70"/>
      <c r="BEP174" s="67"/>
      <c r="BEQ174" s="68"/>
      <c r="BER174" s="69"/>
      <c r="BES174" s="70"/>
      <c r="BET174" s="67"/>
      <c r="BEU174" s="68"/>
      <c r="BEV174" s="69"/>
      <c r="BEW174" s="70"/>
      <c r="BEX174" s="67"/>
      <c r="BEY174" s="68"/>
      <c r="BEZ174" s="69"/>
      <c r="BFA174" s="70"/>
      <c r="BFB174" s="67"/>
      <c r="BFC174" s="68"/>
      <c r="BFD174" s="69"/>
      <c r="BFE174" s="70"/>
      <c r="BFF174" s="67"/>
      <c r="BFG174" s="68"/>
      <c r="BFH174" s="69"/>
      <c r="BFI174" s="70"/>
      <c r="BFJ174" s="67"/>
      <c r="BFK174" s="68"/>
      <c r="BFL174" s="69"/>
      <c r="BFM174" s="70"/>
      <c r="BFN174" s="67"/>
      <c r="BFO174" s="68"/>
      <c r="BFP174" s="69"/>
      <c r="BFQ174" s="70"/>
      <c r="BFR174" s="67"/>
      <c r="BFS174" s="68"/>
      <c r="BFT174" s="69"/>
      <c r="BFU174" s="70"/>
      <c r="BFV174" s="67"/>
      <c r="BFW174" s="68"/>
      <c r="BFX174" s="69"/>
      <c r="BFY174" s="70"/>
      <c r="BFZ174" s="67"/>
      <c r="BGA174" s="68"/>
      <c r="BGB174" s="69"/>
      <c r="BGC174" s="70"/>
      <c r="BGD174" s="67"/>
      <c r="BGE174" s="68"/>
      <c r="BGF174" s="69"/>
      <c r="BGG174" s="70"/>
      <c r="BGH174" s="67"/>
      <c r="BGI174" s="68"/>
      <c r="BGJ174" s="69"/>
      <c r="BGK174" s="70"/>
      <c r="BGL174" s="67"/>
      <c r="BGM174" s="68"/>
      <c r="BGN174" s="69"/>
      <c r="BGO174" s="70"/>
      <c r="BGP174" s="67"/>
      <c r="BGQ174" s="68"/>
      <c r="BGR174" s="69"/>
      <c r="BGS174" s="70"/>
      <c r="BGT174" s="67"/>
      <c r="BGU174" s="68"/>
      <c r="BGV174" s="69"/>
      <c r="BGW174" s="70"/>
      <c r="BGX174" s="67"/>
      <c r="BGY174" s="68"/>
      <c r="BGZ174" s="69"/>
      <c r="BHA174" s="70"/>
      <c r="BHB174" s="67"/>
      <c r="BHC174" s="68"/>
      <c r="BHD174" s="69"/>
      <c r="BHE174" s="70"/>
      <c r="BHF174" s="67"/>
      <c r="BHG174" s="68"/>
      <c r="BHH174" s="69"/>
      <c r="BHI174" s="70"/>
      <c r="BHJ174" s="67"/>
      <c r="BHK174" s="68"/>
      <c r="BHL174" s="69"/>
      <c r="BHM174" s="70"/>
      <c r="BHN174" s="67"/>
      <c r="BHO174" s="68"/>
      <c r="BHP174" s="69"/>
      <c r="BHQ174" s="70"/>
      <c r="BHR174" s="67"/>
      <c r="BHS174" s="68"/>
      <c r="BHT174" s="69"/>
      <c r="BHU174" s="70"/>
      <c r="BHV174" s="67"/>
      <c r="BHW174" s="68"/>
      <c r="BHX174" s="69"/>
      <c r="BHY174" s="70"/>
      <c r="BHZ174" s="67"/>
      <c r="BIA174" s="68"/>
      <c r="BIB174" s="69"/>
      <c r="BIC174" s="70"/>
      <c r="BID174" s="67"/>
      <c r="BIE174" s="68"/>
      <c r="BIF174" s="69"/>
      <c r="BIG174" s="70"/>
      <c r="BIH174" s="67"/>
      <c r="BII174" s="68"/>
      <c r="BIJ174" s="69"/>
      <c r="BIK174" s="70"/>
      <c r="BIL174" s="67"/>
      <c r="BIM174" s="68"/>
      <c r="BIN174" s="69"/>
      <c r="BIO174" s="70"/>
      <c r="BIP174" s="67"/>
      <c r="BIQ174" s="68"/>
      <c r="BIR174" s="69"/>
      <c r="BIS174" s="70"/>
      <c r="BIT174" s="67"/>
      <c r="BIU174" s="68"/>
      <c r="BIV174" s="69"/>
      <c r="BIW174" s="70"/>
      <c r="BIX174" s="67"/>
      <c r="BIY174" s="68"/>
      <c r="BIZ174" s="69"/>
      <c r="BJA174" s="70"/>
      <c r="BJB174" s="67"/>
      <c r="BJC174" s="68"/>
      <c r="BJD174" s="69"/>
      <c r="BJE174" s="70"/>
      <c r="BJF174" s="67"/>
      <c r="BJG174" s="68"/>
      <c r="BJH174" s="69"/>
      <c r="BJI174" s="70"/>
      <c r="BJJ174" s="67"/>
      <c r="BJK174" s="68"/>
      <c r="BJL174" s="69"/>
      <c r="BJM174" s="70"/>
      <c r="BJN174" s="67"/>
      <c r="BJO174" s="68"/>
      <c r="BJP174" s="69"/>
      <c r="BJQ174" s="70"/>
      <c r="BJR174" s="67"/>
      <c r="BJS174" s="68"/>
      <c r="BJT174" s="69"/>
      <c r="BJU174" s="70"/>
      <c r="BJV174" s="67"/>
      <c r="BJW174" s="68"/>
      <c r="BJX174" s="69"/>
      <c r="BJY174" s="70"/>
      <c r="BJZ174" s="67"/>
      <c r="BKA174" s="68"/>
      <c r="BKB174" s="69"/>
      <c r="BKC174" s="70"/>
      <c r="BKD174" s="67"/>
      <c r="BKE174" s="68"/>
      <c r="BKF174" s="69"/>
      <c r="BKG174" s="70"/>
      <c r="BKH174" s="67"/>
      <c r="BKI174" s="68"/>
      <c r="BKJ174" s="69"/>
      <c r="BKK174" s="70"/>
      <c r="BKL174" s="67"/>
      <c r="BKM174" s="68"/>
      <c r="BKN174" s="69"/>
      <c r="BKO174" s="70"/>
      <c r="BKP174" s="67"/>
      <c r="BKQ174" s="68"/>
      <c r="BKR174" s="69"/>
      <c r="BKS174" s="70"/>
      <c r="BKT174" s="67"/>
      <c r="BKU174" s="68"/>
      <c r="BKV174" s="69"/>
      <c r="BKW174" s="70"/>
      <c r="BKX174" s="67"/>
      <c r="BKY174" s="68"/>
      <c r="BKZ174" s="69"/>
      <c r="BLA174" s="70"/>
      <c r="BLB174" s="67"/>
      <c r="BLC174" s="68"/>
      <c r="BLD174" s="69"/>
      <c r="BLE174" s="70"/>
      <c r="BLF174" s="67"/>
      <c r="BLG174" s="68"/>
      <c r="BLH174" s="69"/>
      <c r="BLI174" s="70"/>
      <c r="BLJ174" s="67"/>
      <c r="BLK174" s="68"/>
      <c r="BLL174" s="69"/>
      <c r="BLM174" s="70"/>
      <c r="BLN174" s="67"/>
      <c r="BLO174" s="68"/>
      <c r="BLP174" s="69"/>
      <c r="BLQ174" s="70"/>
      <c r="BLR174" s="67"/>
      <c r="BLS174" s="68"/>
      <c r="BLT174" s="69"/>
      <c r="BLU174" s="70"/>
      <c r="BLV174" s="67"/>
      <c r="BLW174" s="68"/>
      <c r="BLX174" s="69"/>
      <c r="BLY174" s="70"/>
      <c r="BLZ174" s="67"/>
      <c r="BMA174" s="68"/>
      <c r="BMB174" s="69"/>
      <c r="BMC174" s="70"/>
      <c r="BMD174" s="67"/>
      <c r="BME174" s="68"/>
      <c r="BMF174" s="69"/>
      <c r="BMG174" s="70"/>
      <c r="BMH174" s="67"/>
      <c r="BMI174" s="68"/>
      <c r="BMJ174" s="69"/>
      <c r="BMK174" s="70"/>
      <c r="BML174" s="67"/>
      <c r="BMM174" s="68"/>
      <c r="BMN174" s="69"/>
      <c r="BMO174" s="70"/>
      <c r="BMP174" s="67"/>
      <c r="BMQ174" s="68"/>
      <c r="BMR174" s="69"/>
      <c r="BMS174" s="70"/>
      <c r="BMT174" s="67"/>
      <c r="BMU174" s="68"/>
      <c r="BMV174" s="69"/>
      <c r="BMW174" s="70"/>
      <c r="BMX174" s="67"/>
      <c r="BMY174" s="68"/>
      <c r="BMZ174" s="69"/>
      <c r="BNA174" s="70"/>
      <c r="BNB174" s="67"/>
      <c r="BNC174" s="68"/>
      <c r="BND174" s="69"/>
      <c r="BNE174" s="70"/>
      <c r="BNF174" s="67"/>
      <c r="BNG174" s="68"/>
      <c r="BNH174" s="69"/>
      <c r="BNI174" s="70"/>
      <c r="BNJ174" s="67"/>
      <c r="BNK174" s="68"/>
      <c r="BNL174" s="69"/>
      <c r="BNM174" s="70"/>
      <c r="BNN174" s="67"/>
      <c r="BNO174" s="68"/>
      <c r="BNP174" s="69"/>
      <c r="BNQ174" s="70"/>
      <c r="BNR174" s="67"/>
      <c r="BNS174" s="68"/>
      <c r="BNT174" s="69"/>
      <c r="BNU174" s="70"/>
      <c r="BNV174" s="67"/>
      <c r="BNW174" s="68"/>
      <c r="BNX174" s="69"/>
      <c r="BNY174" s="70"/>
      <c r="BNZ174" s="67"/>
      <c r="BOA174" s="68"/>
      <c r="BOB174" s="69"/>
      <c r="BOC174" s="70"/>
      <c r="BOD174" s="67"/>
      <c r="BOE174" s="68"/>
      <c r="BOF174" s="69"/>
      <c r="BOG174" s="70"/>
      <c r="BOH174" s="67"/>
      <c r="BOI174" s="68"/>
      <c r="BOJ174" s="69"/>
      <c r="BOK174" s="70"/>
      <c r="BOL174" s="67"/>
      <c r="BOM174" s="68"/>
      <c r="BON174" s="69"/>
      <c r="BOO174" s="70"/>
      <c r="BOP174" s="67"/>
      <c r="BOQ174" s="68"/>
      <c r="BOR174" s="69"/>
      <c r="BOS174" s="70"/>
      <c r="BOT174" s="67"/>
      <c r="BOU174" s="68"/>
      <c r="BOV174" s="69"/>
      <c r="BOW174" s="70"/>
      <c r="BOX174" s="67"/>
      <c r="BOY174" s="68"/>
      <c r="BOZ174" s="69"/>
      <c r="BPA174" s="70"/>
      <c r="BPB174" s="67"/>
      <c r="BPC174" s="68"/>
      <c r="BPD174" s="69"/>
      <c r="BPE174" s="70"/>
      <c r="BPF174" s="67"/>
      <c r="BPG174" s="68"/>
      <c r="BPH174" s="69"/>
      <c r="BPI174" s="70"/>
      <c r="BPJ174" s="67"/>
      <c r="BPK174" s="68"/>
      <c r="BPL174" s="69"/>
      <c r="BPM174" s="70"/>
      <c r="BPN174" s="67"/>
      <c r="BPO174" s="68"/>
      <c r="BPP174" s="69"/>
      <c r="BPQ174" s="70"/>
      <c r="BPR174" s="67"/>
      <c r="BPS174" s="68"/>
      <c r="BPT174" s="69"/>
      <c r="BPU174" s="70"/>
      <c r="BPV174" s="67"/>
      <c r="BPW174" s="68"/>
      <c r="BPX174" s="69"/>
      <c r="BPY174" s="70"/>
      <c r="BPZ174" s="67"/>
      <c r="BQA174" s="68"/>
      <c r="BQB174" s="69"/>
      <c r="BQC174" s="70"/>
      <c r="BQD174" s="67"/>
      <c r="BQE174" s="68"/>
      <c r="BQF174" s="69"/>
      <c r="BQG174" s="70"/>
      <c r="BQH174" s="67"/>
      <c r="BQI174" s="68"/>
      <c r="BQJ174" s="69"/>
      <c r="BQK174" s="70"/>
      <c r="BQL174" s="67"/>
      <c r="BQM174" s="68"/>
      <c r="BQN174" s="69"/>
      <c r="BQO174" s="70"/>
      <c r="BQP174" s="67"/>
      <c r="BQQ174" s="68"/>
      <c r="BQR174" s="69"/>
      <c r="BQS174" s="70"/>
      <c r="BQT174" s="67"/>
      <c r="BQU174" s="68"/>
      <c r="BQV174" s="69"/>
      <c r="BQW174" s="70"/>
      <c r="BQX174" s="67"/>
      <c r="BQY174" s="68"/>
      <c r="BQZ174" s="69"/>
      <c r="BRA174" s="70"/>
      <c r="BRB174" s="67"/>
      <c r="BRC174" s="68"/>
      <c r="BRD174" s="69"/>
      <c r="BRE174" s="70"/>
      <c r="BRF174" s="67"/>
      <c r="BRG174" s="68"/>
      <c r="BRH174" s="69"/>
      <c r="BRI174" s="70"/>
      <c r="BRJ174" s="67"/>
      <c r="BRK174" s="68"/>
      <c r="BRL174" s="69"/>
      <c r="BRM174" s="70"/>
      <c r="BRN174" s="67"/>
      <c r="BRO174" s="68"/>
      <c r="BRP174" s="69"/>
      <c r="BRQ174" s="70"/>
      <c r="BRR174" s="67"/>
      <c r="BRS174" s="68"/>
      <c r="BRT174" s="69"/>
      <c r="BRU174" s="70"/>
      <c r="BRV174" s="67"/>
      <c r="BRW174" s="68"/>
      <c r="BRX174" s="69"/>
      <c r="BRY174" s="70"/>
      <c r="BRZ174" s="67"/>
      <c r="BSA174" s="68"/>
      <c r="BSB174" s="69"/>
      <c r="BSC174" s="70"/>
      <c r="BSD174" s="67"/>
      <c r="BSE174" s="68"/>
      <c r="BSF174" s="69"/>
      <c r="BSG174" s="70"/>
      <c r="BSH174" s="67"/>
      <c r="BSI174" s="68"/>
      <c r="BSJ174" s="69"/>
      <c r="BSK174" s="70"/>
      <c r="BSL174" s="67"/>
      <c r="BSM174" s="68"/>
      <c r="BSN174" s="69"/>
      <c r="BSO174" s="70"/>
      <c r="BSP174" s="67"/>
      <c r="BSQ174" s="68"/>
      <c r="BSR174" s="69"/>
      <c r="BSS174" s="70"/>
      <c r="BST174" s="67"/>
      <c r="BSU174" s="68"/>
      <c r="BSV174" s="69"/>
      <c r="BSW174" s="70"/>
      <c r="BSX174" s="67"/>
      <c r="BSY174" s="68"/>
      <c r="BSZ174" s="69"/>
      <c r="BTA174" s="70"/>
      <c r="BTB174" s="67"/>
      <c r="BTC174" s="68"/>
      <c r="BTD174" s="69"/>
      <c r="BTE174" s="70"/>
      <c r="BTF174" s="67"/>
      <c r="BTG174" s="68"/>
      <c r="BTH174" s="69"/>
      <c r="BTI174" s="70"/>
      <c r="BTJ174" s="67"/>
      <c r="BTK174" s="68"/>
      <c r="BTL174" s="69"/>
      <c r="BTM174" s="70"/>
      <c r="BTN174" s="67"/>
      <c r="BTO174" s="68"/>
      <c r="BTP174" s="69"/>
      <c r="BTQ174" s="70"/>
      <c r="BTR174" s="67"/>
      <c r="BTS174" s="68"/>
      <c r="BTT174" s="69"/>
      <c r="BTU174" s="70"/>
      <c r="BTV174" s="67"/>
      <c r="BTW174" s="68"/>
      <c r="BTX174" s="69"/>
      <c r="BTY174" s="70"/>
      <c r="BTZ174" s="67"/>
      <c r="BUA174" s="68"/>
      <c r="BUB174" s="69"/>
      <c r="BUC174" s="70"/>
      <c r="BUD174" s="67"/>
      <c r="BUE174" s="68"/>
      <c r="BUF174" s="69"/>
      <c r="BUG174" s="70"/>
      <c r="BUH174" s="67"/>
      <c r="BUI174" s="68"/>
      <c r="BUJ174" s="69"/>
      <c r="BUK174" s="70"/>
      <c r="BUL174" s="67"/>
      <c r="BUM174" s="68"/>
      <c r="BUN174" s="69"/>
      <c r="BUO174" s="70"/>
      <c r="BUP174" s="67"/>
      <c r="BUQ174" s="68"/>
      <c r="BUR174" s="69"/>
      <c r="BUS174" s="70"/>
      <c r="BUT174" s="67"/>
      <c r="BUU174" s="68"/>
      <c r="BUV174" s="69"/>
      <c r="BUW174" s="70"/>
      <c r="BUX174" s="67"/>
      <c r="BUY174" s="68"/>
      <c r="BUZ174" s="69"/>
      <c r="BVA174" s="70"/>
      <c r="BVB174" s="67"/>
      <c r="BVC174" s="68"/>
      <c r="BVD174" s="69"/>
      <c r="BVE174" s="70"/>
      <c r="BVF174" s="67"/>
      <c r="BVG174" s="68"/>
      <c r="BVH174" s="69"/>
      <c r="BVI174" s="70"/>
      <c r="BVJ174" s="67"/>
      <c r="BVK174" s="68"/>
      <c r="BVL174" s="69"/>
      <c r="BVM174" s="70"/>
      <c r="BVN174" s="67"/>
      <c r="BVO174" s="68"/>
      <c r="BVP174" s="69"/>
      <c r="BVQ174" s="70"/>
      <c r="BVR174" s="67"/>
      <c r="BVS174" s="68"/>
      <c r="BVT174" s="69"/>
      <c r="BVU174" s="70"/>
      <c r="BVV174" s="67"/>
      <c r="BVW174" s="68"/>
      <c r="BVX174" s="69"/>
      <c r="BVY174" s="70"/>
      <c r="BVZ174" s="67"/>
      <c r="BWA174" s="68"/>
      <c r="BWB174" s="69"/>
      <c r="BWC174" s="70"/>
      <c r="BWD174" s="67"/>
      <c r="BWE174" s="68"/>
      <c r="BWF174" s="69"/>
      <c r="BWG174" s="70"/>
      <c r="BWH174" s="67"/>
      <c r="BWI174" s="68"/>
      <c r="BWJ174" s="69"/>
      <c r="BWK174" s="70"/>
      <c r="BWL174" s="67"/>
      <c r="BWM174" s="68"/>
      <c r="BWN174" s="69"/>
      <c r="BWO174" s="70"/>
      <c r="BWP174" s="67"/>
      <c r="BWQ174" s="68"/>
      <c r="BWR174" s="69"/>
      <c r="BWS174" s="70"/>
      <c r="BWT174" s="67"/>
      <c r="BWU174" s="68"/>
      <c r="BWV174" s="69"/>
      <c r="BWW174" s="70"/>
      <c r="BWX174" s="67"/>
      <c r="BWY174" s="68"/>
      <c r="BWZ174" s="69"/>
      <c r="BXA174" s="70"/>
      <c r="BXB174" s="67"/>
      <c r="BXC174" s="68"/>
      <c r="BXD174" s="69"/>
      <c r="BXE174" s="70"/>
      <c r="BXF174" s="67"/>
      <c r="BXG174" s="68"/>
      <c r="BXH174" s="69"/>
      <c r="BXI174" s="70"/>
      <c r="BXJ174" s="67"/>
      <c r="BXK174" s="68"/>
      <c r="BXL174" s="69"/>
      <c r="BXM174" s="70"/>
      <c r="BXN174" s="67"/>
      <c r="BXO174" s="68"/>
      <c r="BXP174" s="69"/>
      <c r="BXQ174" s="70"/>
      <c r="BXR174" s="67"/>
      <c r="BXS174" s="68"/>
      <c r="BXT174" s="69"/>
      <c r="BXU174" s="70"/>
      <c r="BXV174" s="67"/>
      <c r="BXW174" s="68"/>
      <c r="BXX174" s="69"/>
      <c r="BXY174" s="70"/>
      <c r="BXZ174" s="67"/>
      <c r="BYA174" s="68"/>
      <c r="BYB174" s="69"/>
      <c r="BYC174" s="70"/>
      <c r="BYD174" s="67"/>
      <c r="BYE174" s="68"/>
      <c r="BYF174" s="69"/>
      <c r="BYG174" s="70"/>
      <c r="BYH174" s="67"/>
      <c r="BYI174" s="68"/>
      <c r="BYJ174" s="69"/>
      <c r="BYK174" s="70"/>
      <c r="BYL174" s="67"/>
      <c r="BYM174" s="68"/>
      <c r="BYN174" s="69"/>
      <c r="BYO174" s="70"/>
      <c r="BYP174" s="67"/>
      <c r="BYQ174" s="68"/>
      <c r="BYR174" s="69"/>
      <c r="BYS174" s="70"/>
      <c r="BYT174" s="67"/>
      <c r="BYU174" s="68"/>
      <c r="BYV174" s="69"/>
      <c r="BYW174" s="70"/>
      <c r="BYX174" s="67"/>
      <c r="BYY174" s="68"/>
      <c r="BYZ174" s="69"/>
      <c r="BZA174" s="70"/>
      <c r="BZB174" s="67"/>
      <c r="BZC174" s="68"/>
      <c r="BZD174" s="69"/>
      <c r="BZE174" s="70"/>
      <c r="BZF174" s="67"/>
      <c r="BZG174" s="68"/>
      <c r="BZH174" s="69"/>
      <c r="BZI174" s="70"/>
      <c r="BZJ174" s="67"/>
      <c r="BZK174" s="68"/>
      <c r="BZL174" s="69"/>
      <c r="BZM174" s="70"/>
      <c r="BZN174" s="67"/>
      <c r="BZO174" s="68"/>
      <c r="BZP174" s="69"/>
      <c r="BZQ174" s="70"/>
      <c r="BZR174" s="67"/>
      <c r="BZS174" s="68"/>
      <c r="BZT174" s="69"/>
      <c r="BZU174" s="70"/>
      <c r="BZV174" s="67"/>
      <c r="BZW174" s="68"/>
      <c r="BZX174" s="69"/>
      <c r="BZY174" s="70"/>
      <c r="BZZ174" s="67"/>
      <c r="CAA174" s="68"/>
      <c r="CAB174" s="69"/>
      <c r="CAC174" s="70"/>
      <c r="CAD174" s="67"/>
      <c r="CAE174" s="68"/>
      <c r="CAF174" s="69"/>
      <c r="CAG174" s="70"/>
      <c r="CAH174" s="67"/>
      <c r="CAI174" s="68"/>
      <c r="CAJ174" s="69"/>
      <c r="CAK174" s="70"/>
      <c r="CAL174" s="67"/>
      <c r="CAM174" s="68"/>
      <c r="CAN174" s="69"/>
      <c r="CAO174" s="70"/>
      <c r="CAP174" s="67"/>
      <c r="CAQ174" s="68"/>
      <c r="CAR174" s="69"/>
      <c r="CAS174" s="70"/>
      <c r="CAT174" s="67"/>
      <c r="CAU174" s="68"/>
      <c r="CAV174" s="69"/>
      <c r="CAW174" s="70"/>
      <c r="CAX174" s="67"/>
      <c r="CAY174" s="68"/>
      <c r="CAZ174" s="69"/>
      <c r="CBA174" s="70"/>
      <c r="CBB174" s="67"/>
      <c r="CBC174" s="68"/>
      <c r="CBD174" s="69"/>
      <c r="CBE174" s="70"/>
      <c r="CBF174" s="67"/>
      <c r="CBG174" s="68"/>
      <c r="CBH174" s="69"/>
      <c r="CBI174" s="70"/>
      <c r="CBJ174" s="67"/>
      <c r="CBK174" s="68"/>
      <c r="CBL174" s="69"/>
      <c r="CBM174" s="70"/>
      <c r="CBN174" s="67"/>
      <c r="CBO174" s="68"/>
      <c r="CBP174" s="69"/>
      <c r="CBQ174" s="70"/>
      <c r="CBR174" s="67"/>
      <c r="CBS174" s="68"/>
      <c r="CBT174" s="69"/>
      <c r="CBU174" s="70"/>
      <c r="CBV174" s="67"/>
      <c r="CBW174" s="68"/>
      <c r="CBX174" s="69"/>
      <c r="CBY174" s="70"/>
      <c r="CBZ174" s="67"/>
      <c r="CCA174" s="68"/>
      <c r="CCB174" s="69"/>
      <c r="CCC174" s="70"/>
      <c r="CCD174" s="67"/>
      <c r="CCE174" s="68"/>
      <c r="CCF174" s="69"/>
      <c r="CCG174" s="70"/>
      <c r="CCH174" s="67"/>
      <c r="CCI174" s="68"/>
      <c r="CCJ174" s="69"/>
      <c r="CCK174" s="70"/>
      <c r="CCL174" s="67"/>
      <c r="CCM174" s="68"/>
      <c r="CCN174" s="69"/>
      <c r="CCO174" s="70"/>
      <c r="CCP174" s="67"/>
      <c r="CCQ174" s="68"/>
      <c r="CCR174" s="69"/>
      <c r="CCS174" s="70"/>
      <c r="CCT174" s="67"/>
      <c r="CCU174" s="68"/>
      <c r="CCV174" s="69"/>
      <c r="CCW174" s="70"/>
      <c r="CCX174" s="67"/>
      <c r="CCY174" s="68"/>
      <c r="CCZ174" s="69"/>
      <c r="CDA174" s="70"/>
      <c r="CDB174" s="67"/>
      <c r="CDC174" s="68"/>
      <c r="CDD174" s="69"/>
      <c r="CDE174" s="70"/>
      <c r="CDF174" s="67"/>
      <c r="CDG174" s="68"/>
      <c r="CDH174" s="69"/>
      <c r="CDI174" s="70"/>
      <c r="CDJ174" s="67"/>
      <c r="CDK174" s="68"/>
      <c r="CDL174" s="69"/>
      <c r="CDM174" s="70"/>
      <c r="CDN174" s="67"/>
      <c r="CDO174" s="68"/>
      <c r="CDP174" s="69"/>
      <c r="CDQ174" s="70"/>
      <c r="CDR174" s="67"/>
      <c r="CDS174" s="68"/>
      <c r="CDT174" s="69"/>
      <c r="CDU174" s="70"/>
      <c r="CDV174" s="67"/>
      <c r="CDW174" s="68"/>
      <c r="CDX174" s="69"/>
      <c r="CDY174" s="70"/>
      <c r="CDZ174" s="67"/>
      <c r="CEA174" s="68"/>
      <c r="CEB174" s="69"/>
      <c r="CEC174" s="70"/>
      <c r="CED174" s="67"/>
      <c r="CEE174" s="68"/>
      <c r="CEF174" s="69"/>
      <c r="CEG174" s="70"/>
      <c r="CEH174" s="67"/>
      <c r="CEI174" s="68"/>
      <c r="CEJ174" s="69"/>
      <c r="CEK174" s="70"/>
      <c r="CEL174" s="67"/>
      <c r="CEM174" s="68"/>
      <c r="CEN174" s="69"/>
      <c r="CEO174" s="70"/>
      <c r="CEP174" s="67"/>
      <c r="CEQ174" s="68"/>
      <c r="CER174" s="69"/>
      <c r="CES174" s="70"/>
      <c r="CET174" s="67"/>
      <c r="CEU174" s="68"/>
      <c r="CEV174" s="69"/>
      <c r="CEW174" s="70"/>
      <c r="CEX174" s="67"/>
      <c r="CEY174" s="68"/>
      <c r="CEZ174" s="69"/>
      <c r="CFA174" s="70"/>
      <c r="CFB174" s="67"/>
      <c r="CFC174" s="68"/>
      <c r="CFD174" s="69"/>
      <c r="CFE174" s="70"/>
      <c r="CFF174" s="67"/>
      <c r="CFG174" s="68"/>
      <c r="CFH174" s="69"/>
      <c r="CFI174" s="70"/>
      <c r="CFJ174" s="67"/>
      <c r="CFK174" s="68"/>
      <c r="CFL174" s="69"/>
      <c r="CFM174" s="70"/>
      <c r="CFN174" s="67"/>
      <c r="CFO174" s="68"/>
      <c r="CFP174" s="69"/>
      <c r="CFQ174" s="70"/>
      <c r="CFR174" s="67"/>
      <c r="CFS174" s="68"/>
      <c r="CFT174" s="69"/>
      <c r="CFU174" s="70"/>
      <c r="CFV174" s="67"/>
      <c r="CFW174" s="68"/>
      <c r="CFX174" s="69"/>
      <c r="CFY174" s="70"/>
      <c r="CFZ174" s="67"/>
      <c r="CGA174" s="68"/>
      <c r="CGB174" s="69"/>
      <c r="CGC174" s="70"/>
      <c r="CGD174" s="67"/>
      <c r="CGE174" s="68"/>
      <c r="CGF174" s="69"/>
      <c r="CGG174" s="70"/>
      <c r="CGH174" s="67"/>
      <c r="CGI174" s="68"/>
      <c r="CGJ174" s="69"/>
      <c r="CGK174" s="70"/>
      <c r="CGL174" s="67"/>
      <c r="CGM174" s="68"/>
      <c r="CGN174" s="69"/>
      <c r="CGO174" s="70"/>
      <c r="CGP174" s="67"/>
      <c r="CGQ174" s="68"/>
      <c r="CGR174" s="69"/>
      <c r="CGS174" s="70"/>
      <c r="CGT174" s="67"/>
      <c r="CGU174" s="68"/>
      <c r="CGV174" s="69"/>
      <c r="CGW174" s="70"/>
      <c r="CGX174" s="67"/>
      <c r="CGY174" s="68"/>
      <c r="CGZ174" s="69"/>
      <c r="CHA174" s="70"/>
      <c r="CHB174" s="67"/>
      <c r="CHC174" s="68"/>
      <c r="CHD174" s="69"/>
      <c r="CHE174" s="70"/>
      <c r="CHF174" s="67"/>
      <c r="CHG174" s="68"/>
      <c r="CHH174" s="69"/>
      <c r="CHI174" s="70"/>
      <c r="CHJ174" s="67"/>
      <c r="CHK174" s="68"/>
      <c r="CHL174" s="69"/>
      <c r="CHM174" s="70"/>
      <c r="CHN174" s="67"/>
      <c r="CHO174" s="68"/>
      <c r="CHP174" s="69"/>
      <c r="CHQ174" s="70"/>
      <c r="CHR174" s="67"/>
      <c r="CHS174" s="68"/>
      <c r="CHT174" s="69"/>
      <c r="CHU174" s="70"/>
      <c r="CHV174" s="67"/>
      <c r="CHW174" s="68"/>
      <c r="CHX174" s="69"/>
      <c r="CHY174" s="70"/>
      <c r="CHZ174" s="67"/>
      <c r="CIA174" s="68"/>
      <c r="CIB174" s="69"/>
      <c r="CIC174" s="70"/>
      <c r="CID174" s="67"/>
      <c r="CIE174" s="68"/>
      <c r="CIF174" s="69"/>
      <c r="CIG174" s="70"/>
      <c r="CIH174" s="67"/>
      <c r="CII174" s="68"/>
      <c r="CIJ174" s="69"/>
      <c r="CIK174" s="70"/>
      <c r="CIL174" s="67"/>
      <c r="CIM174" s="68"/>
      <c r="CIN174" s="69"/>
      <c r="CIO174" s="70"/>
      <c r="CIP174" s="67"/>
      <c r="CIQ174" s="68"/>
      <c r="CIR174" s="69"/>
      <c r="CIS174" s="70"/>
      <c r="CIT174" s="67"/>
      <c r="CIU174" s="68"/>
      <c r="CIV174" s="69"/>
      <c r="CIW174" s="70"/>
      <c r="CIX174" s="67"/>
      <c r="CIY174" s="68"/>
      <c r="CIZ174" s="69"/>
      <c r="CJA174" s="70"/>
      <c r="CJB174" s="67"/>
      <c r="CJC174" s="68"/>
      <c r="CJD174" s="69"/>
      <c r="CJE174" s="70"/>
      <c r="CJF174" s="67"/>
      <c r="CJG174" s="68"/>
      <c r="CJH174" s="69"/>
      <c r="CJI174" s="70"/>
      <c r="CJJ174" s="67"/>
      <c r="CJK174" s="68"/>
      <c r="CJL174" s="69"/>
      <c r="CJM174" s="70"/>
      <c r="CJN174" s="67"/>
      <c r="CJO174" s="68"/>
      <c r="CJP174" s="69"/>
      <c r="CJQ174" s="70"/>
      <c r="CJR174" s="67"/>
      <c r="CJS174" s="68"/>
      <c r="CJT174" s="69"/>
      <c r="CJU174" s="70"/>
      <c r="CJV174" s="67"/>
      <c r="CJW174" s="68"/>
      <c r="CJX174" s="69"/>
      <c r="CJY174" s="70"/>
      <c r="CJZ174" s="67"/>
      <c r="CKA174" s="68"/>
      <c r="CKB174" s="69"/>
      <c r="CKC174" s="70"/>
      <c r="CKD174" s="67"/>
      <c r="CKE174" s="68"/>
      <c r="CKF174" s="69"/>
      <c r="CKG174" s="70"/>
      <c r="CKH174" s="67"/>
      <c r="CKI174" s="68"/>
      <c r="CKJ174" s="69"/>
      <c r="CKK174" s="70"/>
      <c r="CKL174" s="67"/>
      <c r="CKM174" s="68"/>
      <c r="CKN174" s="69"/>
      <c r="CKO174" s="70"/>
      <c r="CKP174" s="67"/>
      <c r="CKQ174" s="68"/>
      <c r="CKR174" s="69"/>
      <c r="CKS174" s="70"/>
      <c r="CKT174" s="67"/>
      <c r="CKU174" s="68"/>
      <c r="CKV174" s="69"/>
      <c r="CKW174" s="70"/>
      <c r="CKX174" s="67"/>
      <c r="CKY174" s="68"/>
      <c r="CKZ174" s="69"/>
      <c r="CLA174" s="70"/>
      <c r="CLB174" s="67"/>
      <c r="CLC174" s="68"/>
      <c r="CLD174" s="69"/>
      <c r="CLE174" s="70"/>
      <c r="CLF174" s="67"/>
      <c r="CLG174" s="68"/>
      <c r="CLH174" s="69"/>
      <c r="CLI174" s="70"/>
      <c r="CLJ174" s="67"/>
      <c r="CLK174" s="68"/>
      <c r="CLL174" s="69"/>
      <c r="CLM174" s="70"/>
      <c r="CLN174" s="67"/>
      <c r="CLO174" s="68"/>
      <c r="CLP174" s="69"/>
      <c r="CLQ174" s="70"/>
      <c r="CLR174" s="67"/>
      <c r="CLS174" s="68"/>
      <c r="CLT174" s="69"/>
      <c r="CLU174" s="70"/>
      <c r="CLV174" s="67"/>
      <c r="CLW174" s="68"/>
      <c r="CLX174" s="69"/>
      <c r="CLY174" s="70"/>
      <c r="CLZ174" s="67"/>
      <c r="CMA174" s="68"/>
      <c r="CMB174" s="69"/>
      <c r="CMC174" s="70"/>
      <c r="CMD174" s="67"/>
      <c r="CME174" s="68"/>
      <c r="CMF174" s="69"/>
      <c r="CMG174" s="70"/>
      <c r="CMH174" s="67"/>
      <c r="CMI174" s="68"/>
      <c r="CMJ174" s="69"/>
      <c r="CMK174" s="70"/>
      <c r="CML174" s="67"/>
      <c r="CMM174" s="68"/>
      <c r="CMN174" s="69"/>
      <c r="CMO174" s="70"/>
      <c r="CMP174" s="67"/>
      <c r="CMQ174" s="68"/>
      <c r="CMR174" s="69"/>
      <c r="CMS174" s="70"/>
      <c r="CMT174" s="67"/>
      <c r="CMU174" s="68"/>
      <c r="CMV174" s="69"/>
      <c r="CMW174" s="70"/>
      <c r="CMX174" s="67"/>
      <c r="CMY174" s="68"/>
      <c r="CMZ174" s="69"/>
      <c r="CNA174" s="70"/>
      <c r="CNB174" s="67"/>
      <c r="CNC174" s="68"/>
      <c r="CND174" s="69"/>
      <c r="CNE174" s="70"/>
      <c r="CNF174" s="67"/>
      <c r="CNG174" s="68"/>
      <c r="CNH174" s="69"/>
      <c r="CNI174" s="70"/>
      <c r="CNJ174" s="67"/>
      <c r="CNK174" s="68"/>
      <c r="CNL174" s="69"/>
      <c r="CNM174" s="70"/>
      <c r="CNN174" s="67"/>
      <c r="CNO174" s="68"/>
      <c r="CNP174" s="69"/>
      <c r="CNQ174" s="70"/>
      <c r="CNR174" s="67"/>
      <c r="CNS174" s="68"/>
      <c r="CNT174" s="69"/>
      <c r="CNU174" s="70"/>
      <c r="CNV174" s="67"/>
      <c r="CNW174" s="68"/>
      <c r="CNX174" s="69"/>
      <c r="CNY174" s="70"/>
      <c r="CNZ174" s="67"/>
      <c r="COA174" s="68"/>
      <c r="COB174" s="69"/>
      <c r="COC174" s="70"/>
      <c r="COD174" s="67"/>
      <c r="COE174" s="68"/>
      <c r="COF174" s="69"/>
      <c r="COG174" s="70"/>
      <c r="COH174" s="67"/>
      <c r="COI174" s="68"/>
      <c r="COJ174" s="69"/>
      <c r="COK174" s="70"/>
      <c r="COL174" s="67"/>
      <c r="COM174" s="68"/>
      <c r="CON174" s="69"/>
      <c r="COO174" s="70"/>
      <c r="COP174" s="67"/>
      <c r="COQ174" s="68"/>
      <c r="COR174" s="69"/>
      <c r="COS174" s="70"/>
      <c r="COT174" s="67"/>
      <c r="COU174" s="68"/>
      <c r="COV174" s="69"/>
      <c r="COW174" s="70"/>
      <c r="COX174" s="67"/>
      <c r="COY174" s="68"/>
      <c r="COZ174" s="69"/>
      <c r="CPA174" s="70"/>
      <c r="CPB174" s="67"/>
      <c r="CPC174" s="68"/>
      <c r="CPD174" s="69"/>
      <c r="CPE174" s="70"/>
      <c r="CPF174" s="67"/>
      <c r="CPG174" s="68"/>
      <c r="CPH174" s="69"/>
      <c r="CPI174" s="70"/>
      <c r="CPJ174" s="67"/>
      <c r="CPK174" s="68"/>
      <c r="CPL174" s="69"/>
      <c r="CPM174" s="70"/>
      <c r="CPN174" s="67"/>
      <c r="CPO174" s="68"/>
      <c r="CPP174" s="69"/>
      <c r="CPQ174" s="70"/>
      <c r="CPR174" s="67"/>
      <c r="CPS174" s="68"/>
      <c r="CPT174" s="69"/>
      <c r="CPU174" s="70"/>
      <c r="CPV174" s="67"/>
      <c r="CPW174" s="68"/>
      <c r="CPX174" s="69"/>
      <c r="CPY174" s="70"/>
      <c r="CPZ174" s="67"/>
      <c r="CQA174" s="68"/>
      <c r="CQB174" s="69"/>
      <c r="CQC174" s="70"/>
      <c r="CQD174" s="67"/>
      <c r="CQE174" s="68"/>
      <c r="CQF174" s="69"/>
      <c r="CQG174" s="70"/>
      <c r="CQH174" s="67"/>
      <c r="CQI174" s="68"/>
      <c r="CQJ174" s="69"/>
      <c r="CQK174" s="70"/>
      <c r="CQL174" s="67"/>
      <c r="CQM174" s="68"/>
      <c r="CQN174" s="69"/>
      <c r="CQO174" s="70"/>
      <c r="CQP174" s="67"/>
      <c r="CQQ174" s="68"/>
      <c r="CQR174" s="69"/>
      <c r="CQS174" s="70"/>
      <c r="CQT174" s="67"/>
      <c r="CQU174" s="68"/>
      <c r="CQV174" s="69"/>
      <c r="CQW174" s="70"/>
      <c r="CQX174" s="67"/>
      <c r="CQY174" s="68"/>
      <c r="CQZ174" s="69"/>
      <c r="CRA174" s="70"/>
      <c r="CRB174" s="67"/>
      <c r="CRC174" s="68"/>
      <c r="CRD174" s="69"/>
      <c r="CRE174" s="70"/>
      <c r="CRF174" s="67"/>
      <c r="CRG174" s="68"/>
      <c r="CRH174" s="69"/>
      <c r="CRI174" s="70"/>
      <c r="CRJ174" s="67"/>
      <c r="CRK174" s="68"/>
      <c r="CRL174" s="69"/>
      <c r="CRM174" s="70"/>
      <c r="CRN174" s="67"/>
      <c r="CRO174" s="68"/>
      <c r="CRP174" s="69"/>
      <c r="CRQ174" s="70"/>
      <c r="CRR174" s="67"/>
      <c r="CRS174" s="68"/>
      <c r="CRT174" s="69"/>
      <c r="CRU174" s="70"/>
      <c r="CRV174" s="67"/>
      <c r="CRW174" s="68"/>
      <c r="CRX174" s="69"/>
      <c r="CRY174" s="70"/>
      <c r="CRZ174" s="67"/>
      <c r="CSA174" s="68"/>
      <c r="CSB174" s="69"/>
      <c r="CSC174" s="70"/>
      <c r="CSD174" s="67"/>
      <c r="CSE174" s="68"/>
      <c r="CSF174" s="69"/>
      <c r="CSG174" s="70"/>
      <c r="CSH174" s="67"/>
      <c r="CSI174" s="68"/>
      <c r="CSJ174" s="69"/>
      <c r="CSK174" s="70"/>
      <c r="CSL174" s="67"/>
      <c r="CSM174" s="68"/>
      <c r="CSN174" s="69"/>
      <c r="CSO174" s="70"/>
      <c r="CSP174" s="67"/>
      <c r="CSQ174" s="68"/>
      <c r="CSR174" s="69"/>
      <c r="CSS174" s="70"/>
      <c r="CST174" s="67"/>
      <c r="CSU174" s="68"/>
      <c r="CSV174" s="69"/>
      <c r="CSW174" s="70"/>
      <c r="CSX174" s="67"/>
      <c r="CSY174" s="68"/>
      <c r="CSZ174" s="69"/>
      <c r="CTA174" s="70"/>
      <c r="CTB174" s="67"/>
      <c r="CTC174" s="68"/>
      <c r="CTD174" s="69"/>
      <c r="CTE174" s="70"/>
      <c r="CTF174" s="67"/>
      <c r="CTG174" s="68"/>
      <c r="CTH174" s="69"/>
      <c r="CTI174" s="70"/>
      <c r="CTJ174" s="67"/>
      <c r="CTK174" s="68"/>
      <c r="CTL174" s="69"/>
      <c r="CTM174" s="70"/>
      <c r="CTN174" s="67"/>
      <c r="CTO174" s="68"/>
      <c r="CTP174" s="69"/>
      <c r="CTQ174" s="70"/>
      <c r="CTR174" s="67"/>
      <c r="CTS174" s="68"/>
      <c r="CTT174" s="69"/>
      <c r="CTU174" s="70"/>
      <c r="CTV174" s="67"/>
      <c r="CTW174" s="68"/>
      <c r="CTX174" s="69"/>
      <c r="CTY174" s="70"/>
      <c r="CTZ174" s="67"/>
      <c r="CUA174" s="68"/>
      <c r="CUB174" s="69"/>
      <c r="CUC174" s="70"/>
      <c r="CUD174" s="67"/>
      <c r="CUE174" s="68"/>
      <c r="CUF174" s="69"/>
      <c r="CUG174" s="70"/>
      <c r="CUH174" s="67"/>
      <c r="CUI174" s="68"/>
      <c r="CUJ174" s="69"/>
      <c r="CUK174" s="70"/>
      <c r="CUL174" s="67"/>
      <c r="CUM174" s="68"/>
      <c r="CUN174" s="69"/>
      <c r="CUO174" s="70"/>
      <c r="CUP174" s="67"/>
      <c r="CUQ174" s="68"/>
      <c r="CUR174" s="69"/>
      <c r="CUS174" s="70"/>
      <c r="CUT174" s="67"/>
      <c r="CUU174" s="68"/>
      <c r="CUV174" s="69"/>
      <c r="CUW174" s="70"/>
      <c r="CUX174" s="67"/>
      <c r="CUY174" s="68"/>
      <c r="CUZ174" s="69"/>
      <c r="CVA174" s="70"/>
      <c r="CVB174" s="67"/>
      <c r="CVC174" s="68"/>
      <c r="CVD174" s="69"/>
      <c r="CVE174" s="70"/>
      <c r="CVF174" s="67"/>
      <c r="CVG174" s="68"/>
      <c r="CVH174" s="69"/>
      <c r="CVI174" s="70"/>
      <c r="CVJ174" s="67"/>
      <c r="CVK174" s="68"/>
      <c r="CVL174" s="69"/>
      <c r="CVM174" s="70"/>
      <c r="CVN174" s="67"/>
      <c r="CVO174" s="68"/>
      <c r="CVP174" s="69"/>
      <c r="CVQ174" s="70"/>
      <c r="CVR174" s="67"/>
      <c r="CVS174" s="68"/>
      <c r="CVT174" s="69"/>
      <c r="CVU174" s="70"/>
      <c r="CVV174" s="67"/>
      <c r="CVW174" s="68"/>
      <c r="CVX174" s="69"/>
      <c r="CVY174" s="70"/>
      <c r="CVZ174" s="67"/>
      <c r="CWA174" s="68"/>
      <c r="CWB174" s="69"/>
      <c r="CWC174" s="70"/>
      <c r="CWD174" s="67"/>
      <c r="CWE174" s="68"/>
      <c r="CWF174" s="69"/>
      <c r="CWG174" s="70"/>
      <c r="CWH174" s="67"/>
      <c r="CWI174" s="68"/>
      <c r="CWJ174" s="69"/>
      <c r="CWK174" s="70"/>
      <c r="CWL174" s="67"/>
      <c r="CWM174" s="68"/>
      <c r="CWN174" s="69"/>
      <c r="CWO174" s="70"/>
      <c r="CWP174" s="67"/>
      <c r="CWQ174" s="68"/>
      <c r="CWR174" s="69"/>
      <c r="CWS174" s="70"/>
      <c r="CWT174" s="67"/>
      <c r="CWU174" s="68"/>
      <c r="CWV174" s="69"/>
      <c r="CWW174" s="70"/>
      <c r="CWX174" s="67"/>
      <c r="CWY174" s="68"/>
      <c r="CWZ174" s="69"/>
      <c r="CXA174" s="70"/>
      <c r="CXB174" s="67"/>
      <c r="CXC174" s="68"/>
      <c r="CXD174" s="69"/>
      <c r="CXE174" s="70"/>
      <c r="CXF174" s="67"/>
      <c r="CXG174" s="68"/>
      <c r="CXH174" s="69"/>
      <c r="CXI174" s="70"/>
      <c r="CXJ174" s="67"/>
      <c r="CXK174" s="68"/>
      <c r="CXL174" s="69"/>
      <c r="CXM174" s="70"/>
      <c r="CXN174" s="67"/>
      <c r="CXO174" s="68"/>
      <c r="CXP174" s="69"/>
      <c r="CXQ174" s="70"/>
      <c r="CXR174" s="67"/>
      <c r="CXS174" s="68"/>
      <c r="CXT174" s="69"/>
      <c r="CXU174" s="70"/>
      <c r="CXV174" s="67"/>
      <c r="CXW174" s="68"/>
      <c r="CXX174" s="69"/>
      <c r="CXY174" s="70"/>
      <c r="CXZ174" s="67"/>
      <c r="CYA174" s="68"/>
      <c r="CYB174" s="69"/>
      <c r="CYC174" s="70"/>
      <c r="CYD174" s="67"/>
      <c r="CYE174" s="68"/>
      <c r="CYF174" s="69"/>
      <c r="CYG174" s="70"/>
      <c r="CYH174" s="67"/>
      <c r="CYI174" s="68"/>
      <c r="CYJ174" s="69"/>
      <c r="CYK174" s="70"/>
      <c r="CYL174" s="67"/>
      <c r="CYM174" s="68"/>
      <c r="CYN174" s="69"/>
      <c r="CYO174" s="70"/>
      <c r="CYP174" s="67"/>
      <c r="CYQ174" s="68"/>
      <c r="CYR174" s="69"/>
      <c r="CYS174" s="70"/>
      <c r="CYT174" s="67"/>
      <c r="CYU174" s="68"/>
      <c r="CYV174" s="69"/>
      <c r="CYW174" s="70"/>
      <c r="CYX174" s="67"/>
      <c r="CYY174" s="68"/>
      <c r="CYZ174" s="69"/>
      <c r="CZA174" s="70"/>
      <c r="CZB174" s="67"/>
      <c r="CZC174" s="68"/>
      <c r="CZD174" s="69"/>
      <c r="CZE174" s="70"/>
      <c r="CZF174" s="67"/>
      <c r="CZG174" s="68"/>
      <c r="CZH174" s="69"/>
      <c r="CZI174" s="70"/>
      <c r="CZJ174" s="67"/>
      <c r="CZK174" s="68"/>
      <c r="CZL174" s="69"/>
      <c r="CZM174" s="70"/>
      <c r="CZN174" s="67"/>
      <c r="CZO174" s="68"/>
      <c r="CZP174" s="69"/>
      <c r="CZQ174" s="70"/>
      <c r="CZR174" s="67"/>
      <c r="CZS174" s="68"/>
      <c r="CZT174" s="69"/>
      <c r="CZU174" s="70"/>
      <c r="CZV174" s="67"/>
      <c r="CZW174" s="68"/>
      <c r="CZX174" s="69"/>
      <c r="CZY174" s="70"/>
      <c r="CZZ174" s="67"/>
      <c r="DAA174" s="68"/>
      <c r="DAB174" s="69"/>
      <c r="DAC174" s="70"/>
      <c r="DAD174" s="67"/>
      <c r="DAE174" s="68"/>
      <c r="DAF174" s="69"/>
      <c r="DAG174" s="70"/>
      <c r="DAH174" s="67"/>
      <c r="DAI174" s="68"/>
      <c r="DAJ174" s="69"/>
      <c r="DAK174" s="70"/>
      <c r="DAL174" s="67"/>
      <c r="DAM174" s="68"/>
      <c r="DAN174" s="69"/>
      <c r="DAO174" s="70"/>
      <c r="DAP174" s="67"/>
      <c r="DAQ174" s="68"/>
      <c r="DAR174" s="69"/>
      <c r="DAS174" s="70"/>
      <c r="DAT174" s="67"/>
      <c r="DAU174" s="68"/>
      <c r="DAV174" s="69"/>
      <c r="DAW174" s="70"/>
      <c r="DAX174" s="67"/>
      <c r="DAY174" s="68"/>
      <c r="DAZ174" s="69"/>
      <c r="DBA174" s="70"/>
      <c r="DBB174" s="67"/>
      <c r="DBC174" s="68"/>
      <c r="DBD174" s="69"/>
      <c r="DBE174" s="70"/>
      <c r="DBF174" s="67"/>
      <c r="DBG174" s="68"/>
      <c r="DBH174" s="69"/>
      <c r="DBI174" s="70"/>
      <c r="DBJ174" s="67"/>
      <c r="DBK174" s="68"/>
      <c r="DBL174" s="69"/>
      <c r="DBM174" s="70"/>
      <c r="DBN174" s="67"/>
      <c r="DBO174" s="68"/>
      <c r="DBP174" s="69"/>
      <c r="DBQ174" s="70"/>
      <c r="DBR174" s="67"/>
      <c r="DBS174" s="68"/>
      <c r="DBT174" s="69"/>
      <c r="DBU174" s="70"/>
      <c r="DBV174" s="67"/>
      <c r="DBW174" s="68"/>
      <c r="DBX174" s="69"/>
      <c r="DBY174" s="70"/>
      <c r="DBZ174" s="67"/>
      <c r="DCA174" s="68"/>
      <c r="DCB174" s="69"/>
      <c r="DCC174" s="70"/>
      <c r="DCD174" s="67"/>
      <c r="DCE174" s="68"/>
      <c r="DCF174" s="69"/>
      <c r="DCG174" s="70"/>
      <c r="DCH174" s="67"/>
      <c r="DCI174" s="68"/>
      <c r="DCJ174" s="69"/>
      <c r="DCK174" s="70"/>
      <c r="DCL174" s="67"/>
      <c r="DCM174" s="68"/>
      <c r="DCN174" s="69"/>
      <c r="DCO174" s="70"/>
      <c r="DCP174" s="67"/>
      <c r="DCQ174" s="68"/>
      <c r="DCR174" s="69"/>
      <c r="DCS174" s="70"/>
      <c r="DCT174" s="67"/>
      <c r="DCU174" s="68"/>
      <c r="DCV174" s="69"/>
      <c r="DCW174" s="70"/>
      <c r="DCX174" s="67"/>
      <c r="DCY174" s="68"/>
      <c r="DCZ174" s="69"/>
      <c r="DDA174" s="70"/>
      <c r="DDB174" s="67"/>
      <c r="DDC174" s="68"/>
      <c r="DDD174" s="69"/>
      <c r="DDE174" s="70"/>
      <c r="DDF174" s="67"/>
      <c r="DDG174" s="68"/>
      <c r="DDH174" s="69"/>
      <c r="DDI174" s="70"/>
      <c r="DDJ174" s="67"/>
      <c r="DDK174" s="68"/>
      <c r="DDL174" s="69"/>
      <c r="DDM174" s="70"/>
      <c r="DDN174" s="67"/>
      <c r="DDO174" s="68"/>
      <c r="DDP174" s="69"/>
      <c r="DDQ174" s="70"/>
      <c r="DDR174" s="67"/>
      <c r="DDS174" s="68"/>
      <c r="DDT174" s="69"/>
      <c r="DDU174" s="70"/>
      <c r="DDV174" s="67"/>
      <c r="DDW174" s="68"/>
      <c r="DDX174" s="69"/>
      <c r="DDY174" s="70"/>
      <c r="DDZ174" s="67"/>
      <c r="DEA174" s="68"/>
      <c r="DEB174" s="69"/>
      <c r="DEC174" s="70"/>
      <c r="DED174" s="67"/>
      <c r="DEE174" s="68"/>
      <c r="DEF174" s="69"/>
      <c r="DEG174" s="70"/>
      <c r="DEH174" s="67"/>
      <c r="DEI174" s="68"/>
      <c r="DEJ174" s="69"/>
      <c r="DEK174" s="70"/>
      <c r="DEL174" s="67"/>
      <c r="DEM174" s="68"/>
      <c r="DEN174" s="69"/>
      <c r="DEO174" s="70"/>
      <c r="DEP174" s="67"/>
      <c r="DEQ174" s="68"/>
      <c r="DER174" s="69"/>
      <c r="DES174" s="70"/>
      <c r="DET174" s="67"/>
      <c r="DEU174" s="68"/>
      <c r="DEV174" s="69"/>
      <c r="DEW174" s="70"/>
      <c r="DEX174" s="67"/>
      <c r="DEY174" s="68"/>
      <c r="DEZ174" s="69"/>
      <c r="DFA174" s="70"/>
      <c r="DFB174" s="67"/>
      <c r="DFC174" s="68"/>
      <c r="DFD174" s="69"/>
      <c r="DFE174" s="70"/>
      <c r="DFF174" s="67"/>
      <c r="DFG174" s="68"/>
      <c r="DFH174" s="69"/>
      <c r="DFI174" s="70"/>
      <c r="DFJ174" s="67"/>
      <c r="DFK174" s="68"/>
      <c r="DFL174" s="69"/>
      <c r="DFM174" s="70"/>
      <c r="DFN174" s="67"/>
      <c r="DFO174" s="68"/>
      <c r="DFP174" s="69"/>
      <c r="DFQ174" s="70"/>
      <c r="DFR174" s="67"/>
      <c r="DFS174" s="68"/>
      <c r="DFT174" s="69"/>
      <c r="DFU174" s="70"/>
      <c r="DFV174" s="67"/>
      <c r="DFW174" s="68"/>
      <c r="DFX174" s="69"/>
      <c r="DFY174" s="70"/>
      <c r="DFZ174" s="67"/>
      <c r="DGA174" s="68"/>
      <c r="DGB174" s="69"/>
      <c r="DGC174" s="70"/>
      <c r="DGD174" s="67"/>
      <c r="DGE174" s="68"/>
      <c r="DGF174" s="69"/>
      <c r="DGG174" s="70"/>
      <c r="DGH174" s="67"/>
      <c r="DGI174" s="68"/>
      <c r="DGJ174" s="69"/>
      <c r="DGK174" s="70"/>
      <c r="DGL174" s="67"/>
      <c r="DGM174" s="68"/>
      <c r="DGN174" s="69"/>
      <c r="DGO174" s="70"/>
      <c r="DGP174" s="67"/>
      <c r="DGQ174" s="68"/>
      <c r="DGR174" s="69"/>
      <c r="DGS174" s="70"/>
      <c r="DGT174" s="67"/>
      <c r="DGU174" s="68"/>
      <c r="DGV174" s="69"/>
      <c r="DGW174" s="70"/>
      <c r="DGX174" s="67"/>
      <c r="DGY174" s="68"/>
      <c r="DGZ174" s="69"/>
      <c r="DHA174" s="70"/>
      <c r="DHB174" s="67"/>
      <c r="DHC174" s="68"/>
      <c r="DHD174" s="69"/>
      <c r="DHE174" s="70"/>
      <c r="DHF174" s="67"/>
      <c r="DHG174" s="68"/>
      <c r="DHH174" s="69"/>
      <c r="DHI174" s="70"/>
      <c r="DHJ174" s="67"/>
      <c r="DHK174" s="68"/>
      <c r="DHL174" s="69"/>
      <c r="DHM174" s="70"/>
      <c r="DHN174" s="67"/>
      <c r="DHO174" s="68"/>
      <c r="DHP174" s="69"/>
      <c r="DHQ174" s="70"/>
      <c r="DHR174" s="67"/>
      <c r="DHS174" s="68"/>
      <c r="DHT174" s="69"/>
      <c r="DHU174" s="70"/>
      <c r="DHV174" s="67"/>
      <c r="DHW174" s="68"/>
      <c r="DHX174" s="69"/>
      <c r="DHY174" s="70"/>
      <c r="DHZ174" s="67"/>
      <c r="DIA174" s="68"/>
      <c r="DIB174" s="69"/>
      <c r="DIC174" s="70"/>
      <c r="DID174" s="67"/>
      <c r="DIE174" s="68"/>
      <c r="DIF174" s="69"/>
      <c r="DIG174" s="70"/>
      <c r="DIH174" s="67"/>
      <c r="DII174" s="68"/>
      <c r="DIJ174" s="69"/>
      <c r="DIK174" s="70"/>
      <c r="DIL174" s="67"/>
      <c r="DIM174" s="68"/>
      <c r="DIN174" s="69"/>
      <c r="DIO174" s="70"/>
      <c r="DIP174" s="67"/>
      <c r="DIQ174" s="68"/>
      <c r="DIR174" s="69"/>
      <c r="DIS174" s="70"/>
      <c r="DIT174" s="67"/>
      <c r="DIU174" s="68"/>
      <c r="DIV174" s="69"/>
      <c r="DIW174" s="70"/>
      <c r="DIX174" s="67"/>
      <c r="DIY174" s="68"/>
      <c r="DIZ174" s="69"/>
      <c r="DJA174" s="70"/>
      <c r="DJB174" s="67"/>
      <c r="DJC174" s="68"/>
      <c r="DJD174" s="69"/>
      <c r="DJE174" s="70"/>
      <c r="DJF174" s="67"/>
      <c r="DJG174" s="68"/>
      <c r="DJH174" s="69"/>
      <c r="DJI174" s="70"/>
      <c r="DJJ174" s="67"/>
      <c r="DJK174" s="68"/>
      <c r="DJL174" s="69"/>
      <c r="DJM174" s="70"/>
      <c r="DJN174" s="67"/>
      <c r="DJO174" s="68"/>
      <c r="DJP174" s="69"/>
      <c r="DJQ174" s="70"/>
      <c r="DJR174" s="67"/>
      <c r="DJS174" s="68"/>
      <c r="DJT174" s="69"/>
      <c r="DJU174" s="70"/>
      <c r="DJV174" s="67"/>
      <c r="DJW174" s="68"/>
      <c r="DJX174" s="69"/>
      <c r="DJY174" s="70"/>
      <c r="DJZ174" s="67"/>
      <c r="DKA174" s="68"/>
      <c r="DKB174" s="69"/>
      <c r="DKC174" s="70"/>
      <c r="DKD174" s="67"/>
      <c r="DKE174" s="68"/>
      <c r="DKF174" s="69"/>
      <c r="DKG174" s="70"/>
      <c r="DKH174" s="67"/>
      <c r="DKI174" s="68"/>
      <c r="DKJ174" s="69"/>
      <c r="DKK174" s="70"/>
      <c r="DKL174" s="67"/>
      <c r="DKM174" s="68"/>
      <c r="DKN174" s="69"/>
      <c r="DKO174" s="70"/>
      <c r="DKP174" s="67"/>
      <c r="DKQ174" s="68"/>
      <c r="DKR174" s="69"/>
      <c r="DKS174" s="70"/>
      <c r="DKT174" s="67"/>
      <c r="DKU174" s="68"/>
      <c r="DKV174" s="69"/>
      <c r="DKW174" s="70"/>
      <c r="DKX174" s="67"/>
      <c r="DKY174" s="68"/>
      <c r="DKZ174" s="69"/>
      <c r="DLA174" s="70"/>
      <c r="DLB174" s="67"/>
      <c r="DLC174" s="68"/>
      <c r="DLD174" s="69"/>
      <c r="DLE174" s="70"/>
      <c r="DLF174" s="67"/>
      <c r="DLG174" s="68"/>
      <c r="DLH174" s="69"/>
      <c r="DLI174" s="70"/>
      <c r="DLJ174" s="67"/>
      <c r="DLK174" s="68"/>
      <c r="DLL174" s="69"/>
      <c r="DLM174" s="70"/>
      <c r="DLN174" s="67"/>
      <c r="DLO174" s="68"/>
      <c r="DLP174" s="69"/>
      <c r="DLQ174" s="70"/>
      <c r="DLR174" s="67"/>
      <c r="DLS174" s="68"/>
      <c r="DLT174" s="69"/>
      <c r="DLU174" s="70"/>
      <c r="DLV174" s="67"/>
      <c r="DLW174" s="68"/>
      <c r="DLX174" s="69"/>
      <c r="DLY174" s="70"/>
      <c r="DLZ174" s="67"/>
      <c r="DMA174" s="68"/>
      <c r="DMB174" s="69"/>
      <c r="DMC174" s="70"/>
      <c r="DMD174" s="67"/>
      <c r="DME174" s="68"/>
      <c r="DMF174" s="69"/>
      <c r="DMG174" s="70"/>
      <c r="DMH174" s="67"/>
      <c r="DMI174" s="68"/>
      <c r="DMJ174" s="69"/>
      <c r="DMK174" s="70"/>
      <c r="DML174" s="67"/>
      <c r="DMM174" s="68"/>
      <c r="DMN174" s="69"/>
      <c r="DMO174" s="70"/>
      <c r="DMP174" s="67"/>
      <c r="DMQ174" s="68"/>
      <c r="DMR174" s="69"/>
      <c r="DMS174" s="70"/>
      <c r="DMT174" s="67"/>
      <c r="DMU174" s="68"/>
      <c r="DMV174" s="69"/>
      <c r="DMW174" s="70"/>
      <c r="DMX174" s="67"/>
      <c r="DMY174" s="68"/>
      <c r="DMZ174" s="69"/>
      <c r="DNA174" s="70"/>
      <c r="DNB174" s="67"/>
      <c r="DNC174" s="68"/>
      <c r="DND174" s="69"/>
      <c r="DNE174" s="70"/>
      <c r="DNF174" s="67"/>
      <c r="DNG174" s="68"/>
      <c r="DNH174" s="69"/>
      <c r="DNI174" s="70"/>
      <c r="DNJ174" s="67"/>
      <c r="DNK174" s="68"/>
      <c r="DNL174" s="69"/>
      <c r="DNM174" s="70"/>
      <c r="DNN174" s="67"/>
      <c r="DNO174" s="68"/>
      <c r="DNP174" s="69"/>
      <c r="DNQ174" s="70"/>
      <c r="DNR174" s="67"/>
      <c r="DNS174" s="68"/>
      <c r="DNT174" s="69"/>
      <c r="DNU174" s="70"/>
      <c r="DNV174" s="67"/>
      <c r="DNW174" s="68"/>
      <c r="DNX174" s="69"/>
      <c r="DNY174" s="70"/>
      <c r="DNZ174" s="67"/>
      <c r="DOA174" s="68"/>
      <c r="DOB174" s="69"/>
      <c r="DOC174" s="70"/>
      <c r="DOD174" s="67"/>
      <c r="DOE174" s="68"/>
      <c r="DOF174" s="69"/>
      <c r="DOG174" s="70"/>
      <c r="DOH174" s="67"/>
      <c r="DOI174" s="68"/>
      <c r="DOJ174" s="69"/>
      <c r="DOK174" s="70"/>
      <c r="DOL174" s="67"/>
      <c r="DOM174" s="68"/>
      <c r="DON174" s="69"/>
      <c r="DOO174" s="70"/>
      <c r="DOP174" s="67"/>
      <c r="DOQ174" s="68"/>
      <c r="DOR174" s="69"/>
      <c r="DOS174" s="70"/>
      <c r="DOT174" s="67"/>
      <c r="DOU174" s="68"/>
      <c r="DOV174" s="69"/>
      <c r="DOW174" s="70"/>
      <c r="DOX174" s="67"/>
      <c r="DOY174" s="68"/>
      <c r="DOZ174" s="69"/>
      <c r="DPA174" s="70"/>
      <c r="DPB174" s="67"/>
      <c r="DPC174" s="68"/>
      <c r="DPD174" s="69"/>
      <c r="DPE174" s="70"/>
      <c r="DPF174" s="67"/>
      <c r="DPG174" s="68"/>
      <c r="DPH174" s="69"/>
      <c r="DPI174" s="70"/>
      <c r="DPJ174" s="67"/>
      <c r="DPK174" s="68"/>
      <c r="DPL174" s="69"/>
      <c r="DPM174" s="70"/>
      <c r="DPN174" s="67"/>
      <c r="DPO174" s="68"/>
      <c r="DPP174" s="69"/>
      <c r="DPQ174" s="70"/>
      <c r="DPR174" s="67"/>
      <c r="DPS174" s="68"/>
      <c r="DPT174" s="69"/>
      <c r="DPU174" s="70"/>
      <c r="DPV174" s="67"/>
      <c r="DPW174" s="68"/>
      <c r="DPX174" s="69"/>
      <c r="DPY174" s="70"/>
      <c r="DPZ174" s="67"/>
      <c r="DQA174" s="68"/>
      <c r="DQB174" s="69"/>
      <c r="DQC174" s="70"/>
      <c r="DQD174" s="67"/>
      <c r="DQE174" s="68"/>
      <c r="DQF174" s="69"/>
      <c r="DQG174" s="70"/>
      <c r="DQH174" s="67"/>
      <c r="DQI174" s="68"/>
      <c r="DQJ174" s="69"/>
      <c r="DQK174" s="70"/>
      <c r="DQL174" s="67"/>
      <c r="DQM174" s="68"/>
      <c r="DQN174" s="69"/>
      <c r="DQO174" s="70"/>
      <c r="DQP174" s="67"/>
      <c r="DQQ174" s="68"/>
      <c r="DQR174" s="69"/>
      <c r="DQS174" s="70"/>
      <c r="DQT174" s="67"/>
      <c r="DQU174" s="68"/>
      <c r="DQV174" s="69"/>
      <c r="DQW174" s="70"/>
      <c r="DQX174" s="67"/>
      <c r="DQY174" s="68"/>
      <c r="DQZ174" s="69"/>
      <c r="DRA174" s="70"/>
      <c r="DRB174" s="67"/>
      <c r="DRC174" s="68"/>
      <c r="DRD174" s="69"/>
      <c r="DRE174" s="70"/>
      <c r="DRF174" s="67"/>
      <c r="DRG174" s="68"/>
      <c r="DRH174" s="69"/>
      <c r="DRI174" s="70"/>
      <c r="DRJ174" s="67"/>
      <c r="DRK174" s="68"/>
      <c r="DRL174" s="69"/>
      <c r="DRM174" s="70"/>
      <c r="DRN174" s="67"/>
      <c r="DRO174" s="68"/>
      <c r="DRP174" s="69"/>
      <c r="DRQ174" s="70"/>
      <c r="DRR174" s="67"/>
      <c r="DRS174" s="68"/>
      <c r="DRT174" s="69"/>
      <c r="DRU174" s="70"/>
      <c r="DRV174" s="67"/>
      <c r="DRW174" s="68"/>
      <c r="DRX174" s="69"/>
      <c r="DRY174" s="70"/>
      <c r="DRZ174" s="67"/>
      <c r="DSA174" s="68"/>
      <c r="DSB174" s="69"/>
      <c r="DSC174" s="70"/>
      <c r="DSD174" s="67"/>
      <c r="DSE174" s="68"/>
      <c r="DSF174" s="69"/>
      <c r="DSG174" s="70"/>
      <c r="DSH174" s="67"/>
      <c r="DSI174" s="68"/>
      <c r="DSJ174" s="69"/>
      <c r="DSK174" s="70"/>
      <c r="DSL174" s="67"/>
      <c r="DSM174" s="68"/>
      <c r="DSN174" s="69"/>
      <c r="DSO174" s="70"/>
      <c r="DSP174" s="67"/>
      <c r="DSQ174" s="68"/>
      <c r="DSR174" s="69"/>
      <c r="DSS174" s="70"/>
      <c r="DST174" s="67"/>
      <c r="DSU174" s="68"/>
      <c r="DSV174" s="69"/>
      <c r="DSW174" s="70"/>
      <c r="DSX174" s="67"/>
      <c r="DSY174" s="68"/>
      <c r="DSZ174" s="69"/>
      <c r="DTA174" s="70"/>
      <c r="DTB174" s="67"/>
      <c r="DTC174" s="68"/>
      <c r="DTD174" s="69"/>
      <c r="DTE174" s="70"/>
      <c r="DTF174" s="67"/>
      <c r="DTG174" s="68"/>
      <c r="DTH174" s="69"/>
      <c r="DTI174" s="70"/>
      <c r="DTJ174" s="67"/>
      <c r="DTK174" s="68"/>
      <c r="DTL174" s="69"/>
      <c r="DTM174" s="70"/>
      <c r="DTN174" s="67"/>
      <c r="DTO174" s="68"/>
      <c r="DTP174" s="69"/>
      <c r="DTQ174" s="70"/>
      <c r="DTR174" s="67"/>
      <c r="DTS174" s="68"/>
      <c r="DTT174" s="69"/>
      <c r="DTU174" s="70"/>
      <c r="DTV174" s="67"/>
      <c r="DTW174" s="68"/>
      <c r="DTX174" s="69"/>
      <c r="DTY174" s="70"/>
      <c r="DTZ174" s="67"/>
      <c r="DUA174" s="68"/>
      <c r="DUB174" s="69"/>
      <c r="DUC174" s="70"/>
      <c r="DUD174" s="67"/>
      <c r="DUE174" s="68"/>
      <c r="DUF174" s="69"/>
      <c r="DUG174" s="70"/>
      <c r="DUH174" s="67"/>
      <c r="DUI174" s="68"/>
      <c r="DUJ174" s="69"/>
      <c r="DUK174" s="70"/>
      <c r="DUL174" s="67"/>
      <c r="DUM174" s="68"/>
      <c r="DUN174" s="69"/>
      <c r="DUO174" s="70"/>
      <c r="DUP174" s="67"/>
      <c r="DUQ174" s="68"/>
      <c r="DUR174" s="69"/>
      <c r="DUS174" s="70"/>
      <c r="DUT174" s="67"/>
      <c r="DUU174" s="68"/>
      <c r="DUV174" s="69"/>
      <c r="DUW174" s="70"/>
      <c r="DUX174" s="67"/>
      <c r="DUY174" s="68"/>
      <c r="DUZ174" s="69"/>
      <c r="DVA174" s="70"/>
      <c r="DVB174" s="67"/>
      <c r="DVC174" s="68"/>
      <c r="DVD174" s="69"/>
      <c r="DVE174" s="70"/>
      <c r="DVF174" s="67"/>
      <c r="DVG174" s="68"/>
      <c r="DVH174" s="69"/>
      <c r="DVI174" s="70"/>
      <c r="DVJ174" s="67"/>
      <c r="DVK174" s="68"/>
      <c r="DVL174" s="69"/>
      <c r="DVM174" s="70"/>
      <c r="DVN174" s="67"/>
      <c r="DVO174" s="68"/>
      <c r="DVP174" s="69"/>
      <c r="DVQ174" s="70"/>
      <c r="DVR174" s="67"/>
      <c r="DVS174" s="68"/>
      <c r="DVT174" s="69"/>
      <c r="DVU174" s="70"/>
      <c r="DVV174" s="67"/>
      <c r="DVW174" s="68"/>
      <c r="DVX174" s="69"/>
      <c r="DVY174" s="70"/>
      <c r="DVZ174" s="67"/>
      <c r="DWA174" s="68"/>
      <c r="DWB174" s="69"/>
      <c r="DWC174" s="70"/>
      <c r="DWD174" s="67"/>
      <c r="DWE174" s="68"/>
      <c r="DWF174" s="69"/>
      <c r="DWG174" s="70"/>
      <c r="DWH174" s="67"/>
      <c r="DWI174" s="68"/>
      <c r="DWJ174" s="69"/>
      <c r="DWK174" s="70"/>
      <c r="DWL174" s="67"/>
      <c r="DWM174" s="68"/>
      <c r="DWN174" s="69"/>
      <c r="DWO174" s="70"/>
      <c r="DWP174" s="67"/>
      <c r="DWQ174" s="68"/>
      <c r="DWR174" s="69"/>
      <c r="DWS174" s="70"/>
      <c r="DWT174" s="67"/>
      <c r="DWU174" s="68"/>
      <c r="DWV174" s="69"/>
      <c r="DWW174" s="70"/>
      <c r="DWX174" s="67"/>
      <c r="DWY174" s="68"/>
      <c r="DWZ174" s="69"/>
      <c r="DXA174" s="70"/>
      <c r="DXB174" s="67"/>
      <c r="DXC174" s="68"/>
      <c r="DXD174" s="69"/>
      <c r="DXE174" s="70"/>
      <c r="DXF174" s="67"/>
      <c r="DXG174" s="68"/>
      <c r="DXH174" s="69"/>
      <c r="DXI174" s="70"/>
      <c r="DXJ174" s="67"/>
      <c r="DXK174" s="68"/>
      <c r="DXL174" s="69"/>
      <c r="DXM174" s="70"/>
      <c r="DXN174" s="67"/>
      <c r="DXO174" s="68"/>
      <c r="DXP174" s="69"/>
      <c r="DXQ174" s="70"/>
      <c r="DXR174" s="67"/>
      <c r="DXS174" s="68"/>
      <c r="DXT174" s="69"/>
      <c r="DXU174" s="70"/>
      <c r="DXV174" s="67"/>
      <c r="DXW174" s="68"/>
      <c r="DXX174" s="69"/>
      <c r="DXY174" s="70"/>
      <c r="DXZ174" s="67"/>
      <c r="DYA174" s="68"/>
      <c r="DYB174" s="69"/>
      <c r="DYC174" s="70"/>
      <c r="DYD174" s="67"/>
      <c r="DYE174" s="68"/>
      <c r="DYF174" s="69"/>
      <c r="DYG174" s="70"/>
      <c r="DYH174" s="67"/>
      <c r="DYI174" s="68"/>
      <c r="DYJ174" s="69"/>
      <c r="DYK174" s="70"/>
      <c r="DYL174" s="67"/>
      <c r="DYM174" s="68"/>
      <c r="DYN174" s="69"/>
      <c r="DYO174" s="70"/>
      <c r="DYP174" s="67"/>
      <c r="DYQ174" s="68"/>
      <c r="DYR174" s="69"/>
      <c r="DYS174" s="70"/>
      <c r="DYT174" s="67"/>
      <c r="DYU174" s="68"/>
      <c r="DYV174" s="69"/>
      <c r="DYW174" s="70"/>
      <c r="DYX174" s="67"/>
      <c r="DYY174" s="68"/>
      <c r="DYZ174" s="69"/>
      <c r="DZA174" s="70"/>
      <c r="DZB174" s="67"/>
      <c r="DZC174" s="68"/>
      <c r="DZD174" s="69"/>
      <c r="DZE174" s="70"/>
      <c r="DZF174" s="67"/>
      <c r="DZG174" s="68"/>
      <c r="DZH174" s="69"/>
      <c r="DZI174" s="70"/>
      <c r="DZJ174" s="67"/>
      <c r="DZK174" s="68"/>
      <c r="DZL174" s="69"/>
      <c r="DZM174" s="70"/>
      <c r="DZN174" s="67"/>
      <c r="DZO174" s="68"/>
      <c r="DZP174" s="69"/>
      <c r="DZQ174" s="70"/>
      <c r="DZR174" s="67"/>
      <c r="DZS174" s="68"/>
      <c r="DZT174" s="69"/>
      <c r="DZU174" s="70"/>
      <c r="DZV174" s="67"/>
      <c r="DZW174" s="68"/>
      <c r="DZX174" s="69"/>
      <c r="DZY174" s="70"/>
      <c r="DZZ174" s="67"/>
      <c r="EAA174" s="68"/>
      <c r="EAB174" s="69"/>
      <c r="EAC174" s="70"/>
      <c r="EAD174" s="67"/>
      <c r="EAE174" s="68"/>
      <c r="EAF174" s="69"/>
      <c r="EAG174" s="70"/>
      <c r="EAH174" s="67"/>
      <c r="EAI174" s="68"/>
      <c r="EAJ174" s="69"/>
      <c r="EAK174" s="70"/>
      <c r="EAL174" s="67"/>
      <c r="EAM174" s="68"/>
      <c r="EAN174" s="69"/>
      <c r="EAO174" s="70"/>
      <c r="EAP174" s="67"/>
      <c r="EAQ174" s="68"/>
      <c r="EAR174" s="69"/>
      <c r="EAS174" s="70"/>
      <c r="EAT174" s="67"/>
      <c r="EAU174" s="68"/>
      <c r="EAV174" s="69"/>
      <c r="EAW174" s="70"/>
      <c r="EAX174" s="67"/>
      <c r="EAY174" s="68"/>
      <c r="EAZ174" s="69"/>
      <c r="EBA174" s="70"/>
      <c r="EBB174" s="67"/>
      <c r="EBC174" s="68"/>
      <c r="EBD174" s="69"/>
      <c r="EBE174" s="70"/>
      <c r="EBF174" s="67"/>
      <c r="EBG174" s="68"/>
      <c r="EBH174" s="69"/>
      <c r="EBI174" s="70"/>
      <c r="EBJ174" s="67"/>
      <c r="EBK174" s="68"/>
      <c r="EBL174" s="69"/>
      <c r="EBM174" s="70"/>
      <c r="EBN174" s="67"/>
      <c r="EBO174" s="68"/>
      <c r="EBP174" s="69"/>
      <c r="EBQ174" s="70"/>
      <c r="EBR174" s="67"/>
      <c r="EBS174" s="68"/>
      <c r="EBT174" s="69"/>
      <c r="EBU174" s="70"/>
      <c r="EBV174" s="67"/>
      <c r="EBW174" s="68"/>
      <c r="EBX174" s="69"/>
      <c r="EBY174" s="70"/>
      <c r="EBZ174" s="67"/>
      <c r="ECA174" s="68"/>
      <c r="ECB174" s="69"/>
      <c r="ECC174" s="70"/>
      <c r="ECD174" s="67"/>
      <c r="ECE174" s="68"/>
      <c r="ECF174" s="69"/>
      <c r="ECG174" s="70"/>
      <c r="ECH174" s="67"/>
      <c r="ECI174" s="68"/>
      <c r="ECJ174" s="69"/>
      <c r="ECK174" s="70"/>
      <c r="ECL174" s="67"/>
      <c r="ECM174" s="68"/>
      <c r="ECN174" s="69"/>
      <c r="ECO174" s="70"/>
      <c r="ECP174" s="67"/>
      <c r="ECQ174" s="68"/>
      <c r="ECR174" s="69"/>
      <c r="ECS174" s="70"/>
      <c r="ECT174" s="67"/>
      <c r="ECU174" s="68"/>
      <c r="ECV174" s="69"/>
      <c r="ECW174" s="70"/>
      <c r="ECX174" s="67"/>
      <c r="ECY174" s="68"/>
      <c r="ECZ174" s="69"/>
      <c r="EDA174" s="70"/>
      <c r="EDB174" s="67"/>
      <c r="EDC174" s="68"/>
      <c r="EDD174" s="69"/>
      <c r="EDE174" s="70"/>
      <c r="EDF174" s="67"/>
      <c r="EDG174" s="68"/>
      <c r="EDH174" s="69"/>
      <c r="EDI174" s="70"/>
      <c r="EDJ174" s="67"/>
      <c r="EDK174" s="68"/>
      <c r="EDL174" s="69"/>
      <c r="EDM174" s="70"/>
      <c r="EDN174" s="67"/>
      <c r="EDO174" s="68"/>
      <c r="EDP174" s="69"/>
      <c r="EDQ174" s="70"/>
      <c r="EDR174" s="67"/>
      <c r="EDS174" s="68"/>
      <c r="EDT174" s="69"/>
      <c r="EDU174" s="70"/>
      <c r="EDV174" s="67"/>
      <c r="EDW174" s="68"/>
      <c r="EDX174" s="69"/>
      <c r="EDY174" s="70"/>
      <c r="EDZ174" s="67"/>
      <c r="EEA174" s="68"/>
      <c r="EEB174" s="69"/>
      <c r="EEC174" s="70"/>
      <c r="EED174" s="67"/>
      <c r="EEE174" s="68"/>
      <c r="EEF174" s="69"/>
      <c r="EEG174" s="70"/>
      <c r="EEH174" s="67"/>
      <c r="EEI174" s="68"/>
      <c r="EEJ174" s="69"/>
      <c r="EEK174" s="70"/>
      <c r="EEL174" s="67"/>
      <c r="EEM174" s="68"/>
      <c r="EEN174" s="69"/>
      <c r="EEO174" s="70"/>
      <c r="EEP174" s="67"/>
      <c r="EEQ174" s="68"/>
      <c r="EER174" s="69"/>
      <c r="EES174" s="70"/>
      <c r="EET174" s="67"/>
      <c r="EEU174" s="68"/>
      <c r="EEV174" s="69"/>
      <c r="EEW174" s="70"/>
      <c r="EEX174" s="67"/>
      <c r="EEY174" s="68"/>
      <c r="EEZ174" s="69"/>
      <c r="EFA174" s="70"/>
      <c r="EFB174" s="67"/>
      <c r="EFC174" s="68"/>
      <c r="EFD174" s="69"/>
      <c r="EFE174" s="70"/>
      <c r="EFF174" s="67"/>
      <c r="EFG174" s="68"/>
      <c r="EFH174" s="69"/>
      <c r="EFI174" s="70"/>
      <c r="EFJ174" s="67"/>
      <c r="EFK174" s="68"/>
      <c r="EFL174" s="69"/>
      <c r="EFM174" s="70"/>
      <c r="EFN174" s="67"/>
      <c r="EFO174" s="68"/>
      <c r="EFP174" s="69"/>
      <c r="EFQ174" s="70"/>
      <c r="EFR174" s="67"/>
      <c r="EFS174" s="68"/>
      <c r="EFT174" s="69"/>
      <c r="EFU174" s="70"/>
      <c r="EFV174" s="67"/>
      <c r="EFW174" s="68"/>
      <c r="EFX174" s="69"/>
      <c r="EFY174" s="70"/>
      <c r="EFZ174" s="67"/>
      <c r="EGA174" s="68"/>
      <c r="EGB174" s="69"/>
      <c r="EGC174" s="70"/>
      <c r="EGD174" s="67"/>
      <c r="EGE174" s="68"/>
      <c r="EGF174" s="69"/>
      <c r="EGG174" s="70"/>
      <c r="EGH174" s="67"/>
      <c r="EGI174" s="68"/>
      <c r="EGJ174" s="69"/>
      <c r="EGK174" s="70"/>
      <c r="EGL174" s="67"/>
      <c r="EGM174" s="68"/>
      <c r="EGN174" s="69"/>
      <c r="EGO174" s="70"/>
      <c r="EGP174" s="67"/>
      <c r="EGQ174" s="68"/>
      <c r="EGR174" s="69"/>
      <c r="EGS174" s="70"/>
      <c r="EGT174" s="67"/>
      <c r="EGU174" s="68"/>
      <c r="EGV174" s="69"/>
      <c r="EGW174" s="70"/>
      <c r="EGX174" s="67"/>
      <c r="EGY174" s="68"/>
      <c r="EGZ174" s="69"/>
      <c r="EHA174" s="70"/>
      <c r="EHB174" s="67"/>
      <c r="EHC174" s="68"/>
      <c r="EHD174" s="69"/>
      <c r="EHE174" s="70"/>
      <c r="EHF174" s="67"/>
      <c r="EHG174" s="68"/>
      <c r="EHH174" s="69"/>
      <c r="EHI174" s="70"/>
      <c r="EHJ174" s="67"/>
      <c r="EHK174" s="68"/>
      <c r="EHL174" s="69"/>
      <c r="EHM174" s="70"/>
      <c r="EHN174" s="67"/>
      <c r="EHO174" s="68"/>
      <c r="EHP174" s="69"/>
      <c r="EHQ174" s="70"/>
      <c r="EHR174" s="67"/>
      <c r="EHS174" s="68"/>
      <c r="EHT174" s="69"/>
      <c r="EHU174" s="70"/>
      <c r="EHV174" s="67"/>
      <c r="EHW174" s="68"/>
      <c r="EHX174" s="69"/>
      <c r="EHY174" s="70"/>
      <c r="EHZ174" s="67"/>
      <c r="EIA174" s="68"/>
      <c r="EIB174" s="69"/>
      <c r="EIC174" s="70"/>
      <c r="EID174" s="67"/>
      <c r="EIE174" s="68"/>
      <c r="EIF174" s="69"/>
      <c r="EIG174" s="70"/>
      <c r="EIH174" s="67"/>
      <c r="EII174" s="68"/>
      <c r="EIJ174" s="69"/>
      <c r="EIK174" s="70"/>
      <c r="EIL174" s="67"/>
      <c r="EIM174" s="68"/>
      <c r="EIN174" s="69"/>
      <c r="EIO174" s="70"/>
      <c r="EIP174" s="67"/>
      <c r="EIQ174" s="68"/>
      <c r="EIR174" s="69"/>
      <c r="EIS174" s="70"/>
      <c r="EIT174" s="67"/>
      <c r="EIU174" s="68"/>
      <c r="EIV174" s="69"/>
      <c r="EIW174" s="70"/>
      <c r="EIX174" s="67"/>
      <c r="EIY174" s="68"/>
      <c r="EIZ174" s="69"/>
      <c r="EJA174" s="70"/>
      <c r="EJB174" s="67"/>
      <c r="EJC174" s="68"/>
      <c r="EJD174" s="69"/>
      <c r="EJE174" s="70"/>
      <c r="EJF174" s="67"/>
      <c r="EJG174" s="68"/>
      <c r="EJH174" s="69"/>
      <c r="EJI174" s="70"/>
      <c r="EJJ174" s="67"/>
      <c r="EJK174" s="68"/>
      <c r="EJL174" s="69"/>
      <c r="EJM174" s="70"/>
      <c r="EJN174" s="67"/>
      <c r="EJO174" s="68"/>
      <c r="EJP174" s="69"/>
      <c r="EJQ174" s="70"/>
      <c r="EJR174" s="67"/>
      <c r="EJS174" s="68"/>
      <c r="EJT174" s="69"/>
      <c r="EJU174" s="70"/>
      <c r="EJV174" s="67"/>
      <c r="EJW174" s="68"/>
      <c r="EJX174" s="69"/>
      <c r="EJY174" s="70"/>
      <c r="EJZ174" s="67"/>
      <c r="EKA174" s="68"/>
      <c r="EKB174" s="69"/>
      <c r="EKC174" s="70"/>
      <c r="EKD174" s="67"/>
      <c r="EKE174" s="68"/>
      <c r="EKF174" s="69"/>
      <c r="EKG174" s="70"/>
      <c r="EKH174" s="67"/>
      <c r="EKI174" s="68"/>
      <c r="EKJ174" s="69"/>
      <c r="EKK174" s="70"/>
      <c r="EKL174" s="67"/>
      <c r="EKM174" s="68"/>
      <c r="EKN174" s="69"/>
      <c r="EKO174" s="70"/>
      <c r="EKP174" s="67"/>
      <c r="EKQ174" s="68"/>
      <c r="EKR174" s="69"/>
      <c r="EKS174" s="70"/>
      <c r="EKT174" s="67"/>
      <c r="EKU174" s="68"/>
      <c r="EKV174" s="69"/>
      <c r="EKW174" s="70"/>
      <c r="EKX174" s="67"/>
      <c r="EKY174" s="68"/>
      <c r="EKZ174" s="69"/>
      <c r="ELA174" s="70"/>
      <c r="ELB174" s="67"/>
      <c r="ELC174" s="68"/>
      <c r="ELD174" s="69"/>
      <c r="ELE174" s="70"/>
      <c r="ELF174" s="67"/>
      <c r="ELG174" s="68"/>
      <c r="ELH174" s="69"/>
      <c r="ELI174" s="70"/>
      <c r="ELJ174" s="67"/>
      <c r="ELK174" s="68"/>
      <c r="ELL174" s="69"/>
      <c r="ELM174" s="70"/>
      <c r="ELN174" s="67"/>
      <c r="ELO174" s="68"/>
      <c r="ELP174" s="69"/>
      <c r="ELQ174" s="70"/>
      <c r="ELR174" s="67"/>
      <c r="ELS174" s="68"/>
      <c r="ELT174" s="69"/>
      <c r="ELU174" s="70"/>
      <c r="ELV174" s="67"/>
      <c r="ELW174" s="68"/>
      <c r="ELX174" s="69"/>
      <c r="ELY174" s="70"/>
      <c r="ELZ174" s="67"/>
      <c r="EMA174" s="68"/>
      <c r="EMB174" s="69"/>
      <c r="EMC174" s="70"/>
      <c r="EMD174" s="67"/>
      <c r="EME174" s="68"/>
      <c r="EMF174" s="69"/>
      <c r="EMG174" s="70"/>
      <c r="EMH174" s="67"/>
      <c r="EMI174" s="68"/>
      <c r="EMJ174" s="69"/>
      <c r="EMK174" s="70"/>
      <c r="EML174" s="67"/>
      <c r="EMM174" s="68"/>
      <c r="EMN174" s="69"/>
      <c r="EMO174" s="70"/>
      <c r="EMP174" s="67"/>
      <c r="EMQ174" s="68"/>
      <c r="EMR174" s="69"/>
      <c r="EMS174" s="70"/>
      <c r="EMT174" s="67"/>
      <c r="EMU174" s="68"/>
      <c r="EMV174" s="69"/>
      <c r="EMW174" s="70"/>
      <c r="EMX174" s="67"/>
      <c r="EMY174" s="68"/>
      <c r="EMZ174" s="69"/>
      <c r="ENA174" s="70"/>
      <c r="ENB174" s="67"/>
      <c r="ENC174" s="68"/>
      <c r="END174" s="69"/>
      <c r="ENE174" s="70"/>
      <c r="ENF174" s="67"/>
      <c r="ENG174" s="68"/>
      <c r="ENH174" s="69"/>
      <c r="ENI174" s="70"/>
      <c r="ENJ174" s="67"/>
      <c r="ENK174" s="68"/>
      <c r="ENL174" s="69"/>
      <c r="ENM174" s="70"/>
      <c r="ENN174" s="67"/>
      <c r="ENO174" s="68"/>
      <c r="ENP174" s="69"/>
      <c r="ENQ174" s="70"/>
      <c r="ENR174" s="67"/>
      <c r="ENS174" s="68"/>
      <c r="ENT174" s="69"/>
      <c r="ENU174" s="70"/>
      <c r="ENV174" s="67"/>
      <c r="ENW174" s="68"/>
      <c r="ENX174" s="69"/>
      <c r="ENY174" s="70"/>
      <c r="ENZ174" s="67"/>
      <c r="EOA174" s="68"/>
      <c r="EOB174" s="69"/>
      <c r="EOC174" s="70"/>
      <c r="EOD174" s="67"/>
      <c r="EOE174" s="68"/>
      <c r="EOF174" s="69"/>
      <c r="EOG174" s="70"/>
      <c r="EOH174" s="67"/>
      <c r="EOI174" s="68"/>
      <c r="EOJ174" s="69"/>
      <c r="EOK174" s="70"/>
      <c r="EOL174" s="67"/>
      <c r="EOM174" s="68"/>
      <c r="EON174" s="69"/>
      <c r="EOO174" s="70"/>
      <c r="EOP174" s="67"/>
      <c r="EOQ174" s="68"/>
      <c r="EOR174" s="69"/>
      <c r="EOS174" s="70"/>
      <c r="EOT174" s="67"/>
      <c r="EOU174" s="68"/>
      <c r="EOV174" s="69"/>
      <c r="EOW174" s="70"/>
      <c r="EOX174" s="67"/>
      <c r="EOY174" s="68"/>
      <c r="EOZ174" s="69"/>
      <c r="EPA174" s="70"/>
      <c r="EPB174" s="67"/>
      <c r="EPC174" s="68"/>
      <c r="EPD174" s="69"/>
      <c r="EPE174" s="70"/>
      <c r="EPF174" s="67"/>
      <c r="EPG174" s="68"/>
      <c r="EPH174" s="69"/>
      <c r="EPI174" s="70"/>
      <c r="EPJ174" s="67"/>
      <c r="EPK174" s="68"/>
      <c r="EPL174" s="69"/>
      <c r="EPM174" s="70"/>
      <c r="EPN174" s="67"/>
      <c r="EPO174" s="68"/>
      <c r="EPP174" s="69"/>
      <c r="EPQ174" s="70"/>
      <c r="EPR174" s="67"/>
      <c r="EPS174" s="68"/>
      <c r="EPT174" s="69"/>
      <c r="EPU174" s="70"/>
      <c r="EPV174" s="67"/>
      <c r="EPW174" s="68"/>
      <c r="EPX174" s="69"/>
      <c r="EPY174" s="70"/>
      <c r="EPZ174" s="67"/>
      <c r="EQA174" s="68"/>
      <c r="EQB174" s="69"/>
      <c r="EQC174" s="70"/>
      <c r="EQD174" s="67"/>
      <c r="EQE174" s="68"/>
      <c r="EQF174" s="69"/>
      <c r="EQG174" s="70"/>
      <c r="EQH174" s="67"/>
      <c r="EQI174" s="68"/>
      <c r="EQJ174" s="69"/>
      <c r="EQK174" s="70"/>
      <c r="EQL174" s="67"/>
      <c r="EQM174" s="68"/>
      <c r="EQN174" s="69"/>
      <c r="EQO174" s="70"/>
      <c r="EQP174" s="67"/>
      <c r="EQQ174" s="68"/>
      <c r="EQR174" s="69"/>
      <c r="EQS174" s="70"/>
      <c r="EQT174" s="67"/>
      <c r="EQU174" s="68"/>
      <c r="EQV174" s="69"/>
      <c r="EQW174" s="70"/>
      <c r="EQX174" s="67"/>
      <c r="EQY174" s="68"/>
      <c r="EQZ174" s="69"/>
      <c r="ERA174" s="70"/>
      <c r="ERB174" s="67"/>
      <c r="ERC174" s="68"/>
      <c r="ERD174" s="69"/>
      <c r="ERE174" s="70"/>
      <c r="ERF174" s="67"/>
      <c r="ERG174" s="68"/>
      <c r="ERH174" s="69"/>
      <c r="ERI174" s="70"/>
      <c r="ERJ174" s="67"/>
      <c r="ERK174" s="68"/>
      <c r="ERL174" s="69"/>
      <c r="ERM174" s="70"/>
      <c r="ERN174" s="67"/>
      <c r="ERO174" s="68"/>
      <c r="ERP174" s="69"/>
      <c r="ERQ174" s="70"/>
      <c r="ERR174" s="67"/>
      <c r="ERS174" s="68"/>
      <c r="ERT174" s="69"/>
      <c r="ERU174" s="70"/>
      <c r="ERV174" s="67"/>
      <c r="ERW174" s="68"/>
      <c r="ERX174" s="69"/>
      <c r="ERY174" s="70"/>
      <c r="ERZ174" s="67"/>
      <c r="ESA174" s="68"/>
      <c r="ESB174" s="69"/>
      <c r="ESC174" s="70"/>
      <c r="ESD174" s="67"/>
      <c r="ESE174" s="68"/>
      <c r="ESF174" s="69"/>
      <c r="ESG174" s="70"/>
      <c r="ESH174" s="67"/>
      <c r="ESI174" s="68"/>
      <c r="ESJ174" s="69"/>
      <c r="ESK174" s="70"/>
      <c r="ESL174" s="67"/>
      <c r="ESM174" s="68"/>
      <c r="ESN174" s="69"/>
      <c r="ESO174" s="70"/>
      <c r="ESP174" s="67"/>
      <c r="ESQ174" s="68"/>
      <c r="ESR174" s="69"/>
      <c r="ESS174" s="70"/>
      <c r="EST174" s="67"/>
      <c r="ESU174" s="68"/>
      <c r="ESV174" s="69"/>
      <c r="ESW174" s="70"/>
      <c r="ESX174" s="67"/>
      <c r="ESY174" s="68"/>
      <c r="ESZ174" s="69"/>
      <c r="ETA174" s="70"/>
      <c r="ETB174" s="67"/>
      <c r="ETC174" s="68"/>
      <c r="ETD174" s="69"/>
      <c r="ETE174" s="70"/>
      <c r="ETF174" s="67"/>
      <c r="ETG174" s="68"/>
      <c r="ETH174" s="69"/>
      <c r="ETI174" s="70"/>
      <c r="ETJ174" s="67"/>
      <c r="ETK174" s="68"/>
      <c r="ETL174" s="69"/>
      <c r="ETM174" s="70"/>
      <c r="ETN174" s="67"/>
      <c r="ETO174" s="68"/>
      <c r="ETP174" s="69"/>
      <c r="ETQ174" s="70"/>
      <c r="ETR174" s="67"/>
      <c r="ETS174" s="68"/>
      <c r="ETT174" s="69"/>
      <c r="ETU174" s="70"/>
      <c r="ETV174" s="67"/>
      <c r="ETW174" s="68"/>
      <c r="ETX174" s="69"/>
      <c r="ETY174" s="70"/>
      <c r="ETZ174" s="67"/>
      <c r="EUA174" s="68"/>
      <c r="EUB174" s="69"/>
      <c r="EUC174" s="70"/>
      <c r="EUD174" s="67"/>
      <c r="EUE174" s="68"/>
      <c r="EUF174" s="69"/>
      <c r="EUG174" s="70"/>
      <c r="EUH174" s="67"/>
      <c r="EUI174" s="68"/>
      <c r="EUJ174" s="69"/>
      <c r="EUK174" s="70"/>
      <c r="EUL174" s="67"/>
      <c r="EUM174" s="68"/>
      <c r="EUN174" s="69"/>
      <c r="EUO174" s="70"/>
      <c r="EUP174" s="67"/>
      <c r="EUQ174" s="68"/>
      <c r="EUR174" s="69"/>
      <c r="EUS174" s="70"/>
      <c r="EUT174" s="67"/>
      <c r="EUU174" s="68"/>
      <c r="EUV174" s="69"/>
      <c r="EUW174" s="70"/>
      <c r="EUX174" s="67"/>
      <c r="EUY174" s="68"/>
      <c r="EUZ174" s="69"/>
      <c r="EVA174" s="70"/>
      <c r="EVB174" s="67"/>
      <c r="EVC174" s="68"/>
      <c r="EVD174" s="69"/>
      <c r="EVE174" s="70"/>
      <c r="EVF174" s="67"/>
      <c r="EVG174" s="68"/>
      <c r="EVH174" s="69"/>
      <c r="EVI174" s="70"/>
      <c r="EVJ174" s="67"/>
      <c r="EVK174" s="68"/>
      <c r="EVL174" s="69"/>
      <c r="EVM174" s="70"/>
      <c r="EVN174" s="67"/>
      <c r="EVO174" s="68"/>
      <c r="EVP174" s="69"/>
      <c r="EVQ174" s="70"/>
      <c r="EVR174" s="67"/>
      <c r="EVS174" s="68"/>
      <c r="EVT174" s="69"/>
      <c r="EVU174" s="70"/>
      <c r="EVV174" s="67"/>
      <c r="EVW174" s="68"/>
      <c r="EVX174" s="69"/>
      <c r="EVY174" s="70"/>
      <c r="EVZ174" s="67"/>
      <c r="EWA174" s="68"/>
      <c r="EWB174" s="69"/>
      <c r="EWC174" s="70"/>
      <c r="EWD174" s="67"/>
      <c r="EWE174" s="68"/>
      <c r="EWF174" s="69"/>
      <c r="EWG174" s="70"/>
      <c r="EWH174" s="67"/>
      <c r="EWI174" s="68"/>
      <c r="EWJ174" s="69"/>
      <c r="EWK174" s="70"/>
      <c r="EWL174" s="67"/>
      <c r="EWM174" s="68"/>
      <c r="EWN174" s="69"/>
      <c r="EWO174" s="70"/>
      <c r="EWP174" s="67"/>
      <c r="EWQ174" s="68"/>
      <c r="EWR174" s="69"/>
      <c r="EWS174" s="70"/>
      <c r="EWT174" s="67"/>
      <c r="EWU174" s="68"/>
      <c r="EWV174" s="69"/>
      <c r="EWW174" s="70"/>
      <c r="EWX174" s="67"/>
      <c r="EWY174" s="68"/>
      <c r="EWZ174" s="69"/>
      <c r="EXA174" s="70"/>
      <c r="EXB174" s="67"/>
      <c r="EXC174" s="68"/>
      <c r="EXD174" s="69"/>
      <c r="EXE174" s="70"/>
      <c r="EXF174" s="67"/>
      <c r="EXG174" s="68"/>
      <c r="EXH174" s="69"/>
      <c r="EXI174" s="70"/>
      <c r="EXJ174" s="67"/>
      <c r="EXK174" s="68"/>
      <c r="EXL174" s="69"/>
      <c r="EXM174" s="70"/>
      <c r="EXN174" s="67"/>
      <c r="EXO174" s="68"/>
      <c r="EXP174" s="69"/>
      <c r="EXQ174" s="70"/>
      <c r="EXR174" s="67"/>
      <c r="EXS174" s="68"/>
      <c r="EXT174" s="69"/>
      <c r="EXU174" s="70"/>
      <c r="EXV174" s="67"/>
      <c r="EXW174" s="68"/>
      <c r="EXX174" s="69"/>
      <c r="EXY174" s="70"/>
      <c r="EXZ174" s="67"/>
      <c r="EYA174" s="68"/>
      <c r="EYB174" s="69"/>
      <c r="EYC174" s="70"/>
      <c r="EYD174" s="67"/>
      <c r="EYE174" s="68"/>
      <c r="EYF174" s="69"/>
      <c r="EYG174" s="70"/>
      <c r="EYH174" s="67"/>
      <c r="EYI174" s="68"/>
      <c r="EYJ174" s="69"/>
      <c r="EYK174" s="70"/>
      <c r="EYL174" s="67"/>
      <c r="EYM174" s="68"/>
      <c r="EYN174" s="69"/>
      <c r="EYO174" s="70"/>
      <c r="EYP174" s="67"/>
      <c r="EYQ174" s="68"/>
      <c r="EYR174" s="69"/>
      <c r="EYS174" s="70"/>
      <c r="EYT174" s="67"/>
      <c r="EYU174" s="68"/>
      <c r="EYV174" s="69"/>
      <c r="EYW174" s="70"/>
      <c r="EYX174" s="67"/>
      <c r="EYY174" s="68"/>
      <c r="EYZ174" s="69"/>
      <c r="EZA174" s="70"/>
      <c r="EZB174" s="67"/>
      <c r="EZC174" s="68"/>
      <c r="EZD174" s="69"/>
      <c r="EZE174" s="70"/>
      <c r="EZF174" s="67"/>
      <c r="EZG174" s="68"/>
      <c r="EZH174" s="69"/>
      <c r="EZI174" s="70"/>
      <c r="EZJ174" s="67"/>
      <c r="EZK174" s="68"/>
      <c r="EZL174" s="69"/>
      <c r="EZM174" s="70"/>
      <c r="EZN174" s="67"/>
      <c r="EZO174" s="68"/>
      <c r="EZP174" s="69"/>
      <c r="EZQ174" s="70"/>
      <c r="EZR174" s="67"/>
      <c r="EZS174" s="68"/>
      <c r="EZT174" s="69"/>
      <c r="EZU174" s="70"/>
      <c r="EZV174" s="67"/>
      <c r="EZW174" s="68"/>
      <c r="EZX174" s="69"/>
      <c r="EZY174" s="70"/>
      <c r="EZZ174" s="67"/>
      <c r="FAA174" s="68"/>
      <c r="FAB174" s="69"/>
      <c r="FAC174" s="70"/>
      <c r="FAD174" s="67"/>
      <c r="FAE174" s="68"/>
      <c r="FAF174" s="69"/>
      <c r="FAG174" s="70"/>
      <c r="FAH174" s="67"/>
      <c r="FAI174" s="68"/>
      <c r="FAJ174" s="69"/>
      <c r="FAK174" s="70"/>
      <c r="FAL174" s="67"/>
      <c r="FAM174" s="68"/>
      <c r="FAN174" s="69"/>
      <c r="FAO174" s="70"/>
      <c r="FAP174" s="67"/>
      <c r="FAQ174" s="68"/>
      <c r="FAR174" s="69"/>
      <c r="FAS174" s="70"/>
      <c r="FAT174" s="67"/>
      <c r="FAU174" s="68"/>
      <c r="FAV174" s="69"/>
      <c r="FAW174" s="70"/>
      <c r="FAX174" s="67"/>
      <c r="FAY174" s="68"/>
      <c r="FAZ174" s="69"/>
      <c r="FBA174" s="70"/>
      <c r="FBB174" s="67"/>
      <c r="FBC174" s="68"/>
      <c r="FBD174" s="69"/>
      <c r="FBE174" s="70"/>
      <c r="FBF174" s="67"/>
      <c r="FBG174" s="68"/>
      <c r="FBH174" s="69"/>
      <c r="FBI174" s="70"/>
      <c r="FBJ174" s="67"/>
      <c r="FBK174" s="68"/>
      <c r="FBL174" s="69"/>
      <c r="FBM174" s="70"/>
      <c r="FBN174" s="67"/>
      <c r="FBO174" s="68"/>
      <c r="FBP174" s="69"/>
      <c r="FBQ174" s="70"/>
      <c r="FBR174" s="67"/>
      <c r="FBS174" s="68"/>
      <c r="FBT174" s="69"/>
      <c r="FBU174" s="70"/>
      <c r="FBV174" s="67"/>
      <c r="FBW174" s="68"/>
      <c r="FBX174" s="69"/>
      <c r="FBY174" s="70"/>
      <c r="FBZ174" s="67"/>
      <c r="FCA174" s="68"/>
      <c r="FCB174" s="69"/>
      <c r="FCC174" s="70"/>
      <c r="FCD174" s="67"/>
      <c r="FCE174" s="68"/>
      <c r="FCF174" s="69"/>
      <c r="FCG174" s="70"/>
      <c r="FCH174" s="67"/>
      <c r="FCI174" s="68"/>
      <c r="FCJ174" s="69"/>
      <c r="FCK174" s="70"/>
      <c r="FCL174" s="67"/>
      <c r="FCM174" s="68"/>
      <c r="FCN174" s="69"/>
      <c r="FCO174" s="70"/>
      <c r="FCP174" s="67"/>
      <c r="FCQ174" s="68"/>
      <c r="FCR174" s="69"/>
      <c r="FCS174" s="70"/>
      <c r="FCT174" s="67"/>
      <c r="FCU174" s="68"/>
      <c r="FCV174" s="69"/>
      <c r="FCW174" s="70"/>
      <c r="FCX174" s="67"/>
      <c r="FCY174" s="68"/>
      <c r="FCZ174" s="69"/>
      <c r="FDA174" s="70"/>
      <c r="FDB174" s="67"/>
      <c r="FDC174" s="68"/>
      <c r="FDD174" s="69"/>
      <c r="FDE174" s="70"/>
      <c r="FDF174" s="67"/>
      <c r="FDG174" s="68"/>
      <c r="FDH174" s="69"/>
      <c r="FDI174" s="70"/>
      <c r="FDJ174" s="67"/>
      <c r="FDK174" s="68"/>
      <c r="FDL174" s="69"/>
      <c r="FDM174" s="70"/>
      <c r="FDN174" s="67"/>
      <c r="FDO174" s="68"/>
      <c r="FDP174" s="69"/>
      <c r="FDQ174" s="70"/>
      <c r="FDR174" s="67"/>
      <c r="FDS174" s="68"/>
      <c r="FDT174" s="69"/>
      <c r="FDU174" s="70"/>
      <c r="FDV174" s="67"/>
      <c r="FDW174" s="68"/>
      <c r="FDX174" s="69"/>
      <c r="FDY174" s="70"/>
      <c r="FDZ174" s="67"/>
      <c r="FEA174" s="68"/>
      <c r="FEB174" s="69"/>
      <c r="FEC174" s="70"/>
      <c r="FED174" s="67"/>
      <c r="FEE174" s="68"/>
      <c r="FEF174" s="69"/>
      <c r="FEG174" s="70"/>
      <c r="FEH174" s="67"/>
      <c r="FEI174" s="68"/>
      <c r="FEJ174" s="69"/>
      <c r="FEK174" s="70"/>
      <c r="FEL174" s="67"/>
      <c r="FEM174" s="68"/>
      <c r="FEN174" s="69"/>
      <c r="FEO174" s="70"/>
      <c r="FEP174" s="67"/>
      <c r="FEQ174" s="68"/>
      <c r="FER174" s="69"/>
      <c r="FES174" s="70"/>
      <c r="FET174" s="67"/>
      <c r="FEU174" s="68"/>
      <c r="FEV174" s="69"/>
      <c r="FEW174" s="70"/>
      <c r="FEX174" s="67"/>
      <c r="FEY174" s="68"/>
      <c r="FEZ174" s="69"/>
      <c r="FFA174" s="70"/>
      <c r="FFB174" s="67"/>
      <c r="FFC174" s="68"/>
      <c r="FFD174" s="69"/>
      <c r="FFE174" s="70"/>
      <c r="FFF174" s="67"/>
      <c r="FFG174" s="68"/>
      <c r="FFH174" s="69"/>
      <c r="FFI174" s="70"/>
      <c r="FFJ174" s="67"/>
      <c r="FFK174" s="68"/>
      <c r="FFL174" s="69"/>
      <c r="FFM174" s="70"/>
      <c r="FFN174" s="67"/>
      <c r="FFO174" s="68"/>
      <c r="FFP174" s="69"/>
      <c r="FFQ174" s="70"/>
      <c r="FFR174" s="67"/>
      <c r="FFS174" s="68"/>
      <c r="FFT174" s="69"/>
      <c r="FFU174" s="70"/>
      <c r="FFV174" s="67"/>
      <c r="FFW174" s="68"/>
      <c r="FFX174" s="69"/>
      <c r="FFY174" s="70"/>
      <c r="FFZ174" s="67"/>
      <c r="FGA174" s="68"/>
      <c r="FGB174" s="69"/>
      <c r="FGC174" s="70"/>
      <c r="FGD174" s="67"/>
      <c r="FGE174" s="68"/>
      <c r="FGF174" s="69"/>
      <c r="FGG174" s="70"/>
      <c r="FGH174" s="67"/>
      <c r="FGI174" s="68"/>
      <c r="FGJ174" s="69"/>
      <c r="FGK174" s="70"/>
      <c r="FGL174" s="67"/>
      <c r="FGM174" s="68"/>
      <c r="FGN174" s="69"/>
      <c r="FGO174" s="70"/>
      <c r="FGP174" s="67"/>
      <c r="FGQ174" s="68"/>
      <c r="FGR174" s="69"/>
      <c r="FGS174" s="70"/>
      <c r="FGT174" s="67"/>
      <c r="FGU174" s="68"/>
      <c r="FGV174" s="69"/>
      <c r="FGW174" s="70"/>
      <c r="FGX174" s="67"/>
      <c r="FGY174" s="68"/>
      <c r="FGZ174" s="69"/>
      <c r="FHA174" s="70"/>
      <c r="FHB174" s="67"/>
      <c r="FHC174" s="68"/>
      <c r="FHD174" s="69"/>
      <c r="FHE174" s="70"/>
      <c r="FHF174" s="67"/>
      <c r="FHG174" s="68"/>
      <c r="FHH174" s="69"/>
      <c r="FHI174" s="70"/>
      <c r="FHJ174" s="67"/>
      <c r="FHK174" s="68"/>
      <c r="FHL174" s="69"/>
      <c r="FHM174" s="70"/>
      <c r="FHN174" s="67"/>
      <c r="FHO174" s="68"/>
      <c r="FHP174" s="69"/>
      <c r="FHQ174" s="70"/>
      <c r="FHR174" s="67"/>
      <c r="FHS174" s="68"/>
      <c r="FHT174" s="69"/>
      <c r="FHU174" s="70"/>
      <c r="FHV174" s="67"/>
      <c r="FHW174" s="68"/>
      <c r="FHX174" s="69"/>
      <c r="FHY174" s="70"/>
      <c r="FHZ174" s="67"/>
      <c r="FIA174" s="68"/>
      <c r="FIB174" s="69"/>
      <c r="FIC174" s="70"/>
      <c r="FID174" s="67"/>
      <c r="FIE174" s="68"/>
      <c r="FIF174" s="69"/>
      <c r="FIG174" s="70"/>
      <c r="FIH174" s="67"/>
      <c r="FII174" s="68"/>
      <c r="FIJ174" s="69"/>
      <c r="FIK174" s="70"/>
      <c r="FIL174" s="67"/>
      <c r="FIM174" s="68"/>
      <c r="FIN174" s="69"/>
      <c r="FIO174" s="70"/>
      <c r="FIP174" s="67"/>
      <c r="FIQ174" s="68"/>
      <c r="FIR174" s="69"/>
      <c r="FIS174" s="70"/>
      <c r="FIT174" s="67"/>
      <c r="FIU174" s="68"/>
      <c r="FIV174" s="69"/>
      <c r="FIW174" s="70"/>
      <c r="FIX174" s="67"/>
      <c r="FIY174" s="68"/>
      <c r="FIZ174" s="69"/>
      <c r="FJA174" s="70"/>
      <c r="FJB174" s="67"/>
      <c r="FJC174" s="68"/>
      <c r="FJD174" s="69"/>
      <c r="FJE174" s="70"/>
      <c r="FJF174" s="67"/>
      <c r="FJG174" s="68"/>
      <c r="FJH174" s="69"/>
      <c r="FJI174" s="70"/>
      <c r="FJJ174" s="67"/>
      <c r="FJK174" s="68"/>
      <c r="FJL174" s="69"/>
      <c r="FJM174" s="70"/>
      <c r="FJN174" s="67"/>
      <c r="FJO174" s="68"/>
      <c r="FJP174" s="69"/>
      <c r="FJQ174" s="70"/>
      <c r="FJR174" s="67"/>
      <c r="FJS174" s="68"/>
      <c r="FJT174" s="69"/>
      <c r="FJU174" s="70"/>
      <c r="FJV174" s="67"/>
      <c r="FJW174" s="68"/>
      <c r="FJX174" s="69"/>
      <c r="FJY174" s="70"/>
      <c r="FJZ174" s="67"/>
      <c r="FKA174" s="68"/>
      <c r="FKB174" s="69"/>
      <c r="FKC174" s="70"/>
      <c r="FKD174" s="67"/>
      <c r="FKE174" s="68"/>
      <c r="FKF174" s="69"/>
      <c r="FKG174" s="70"/>
      <c r="FKH174" s="67"/>
      <c r="FKI174" s="68"/>
      <c r="FKJ174" s="69"/>
      <c r="FKK174" s="70"/>
      <c r="FKL174" s="67"/>
      <c r="FKM174" s="68"/>
      <c r="FKN174" s="69"/>
      <c r="FKO174" s="70"/>
      <c r="FKP174" s="67"/>
      <c r="FKQ174" s="68"/>
      <c r="FKR174" s="69"/>
      <c r="FKS174" s="70"/>
      <c r="FKT174" s="67"/>
      <c r="FKU174" s="68"/>
      <c r="FKV174" s="69"/>
      <c r="FKW174" s="70"/>
      <c r="FKX174" s="67"/>
      <c r="FKY174" s="68"/>
      <c r="FKZ174" s="69"/>
      <c r="FLA174" s="70"/>
      <c r="FLB174" s="67"/>
      <c r="FLC174" s="68"/>
      <c r="FLD174" s="69"/>
      <c r="FLE174" s="70"/>
      <c r="FLF174" s="67"/>
      <c r="FLG174" s="68"/>
      <c r="FLH174" s="69"/>
      <c r="FLI174" s="70"/>
      <c r="FLJ174" s="67"/>
      <c r="FLK174" s="68"/>
      <c r="FLL174" s="69"/>
      <c r="FLM174" s="70"/>
      <c r="FLN174" s="67"/>
      <c r="FLO174" s="68"/>
      <c r="FLP174" s="69"/>
      <c r="FLQ174" s="70"/>
      <c r="FLR174" s="67"/>
      <c r="FLS174" s="68"/>
      <c r="FLT174" s="69"/>
      <c r="FLU174" s="70"/>
      <c r="FLV174" s="67"/>
      <c r="FLW174" s="68"/>
      <c r="FLX174" s="69"/>
      <c r="FLY174" s="70"/>
      <c r="FLZ174" s="67"/>
      <c r="FMA174" s="68"/>
      <c r="FMB174" s="69"/>
      <c r="FMC174" s="70"/>
      <c r="FMD174" s="67"/>
      <c r="FME174" s="68"/>
      <c r="FMF174" s="69"/>
      <c r="FMG174" s="70"/>
      <c r="FMH174" s="67"/>
      <c r="FMI174" s="68"/>
      <c r="FMJ174" s="69"/>
      <c r="FMK174" s="70"/>
      <c r="FML174" s="67"/>
      <c r="FMM174" s="68"/>
      <c r="FMN174" s="69"/>
      <c r="FMO174" s="70"/>
      <c r="FMP174" s="67"/>
      <c r="FMQ174" s="68"/>
      <c r="FMR174" s="69"/>
      <c r="FMS174" s="70"/>
      <c r="FMT174" s="67"/>
      <c r="FMU174" s="68"/>
      <c r="FMV174" s="69"/>
      <c r="FMW174" s="70"/>
      <c r="FMX174" s="67"/>
      <c r="FMY174" s="68"/>
      <c r="FMZ174" s="69"/>
      <c r="FNA174" s="70"/>
      <c r="FNB174" s="67"/>
      <c r="FNC174" s="68"/>
      <c r="FND174" s="69"/>
      <c r="FNE174" s="70"/>
      <c r="FNF174" s="67"/>
      <c r="FNG174" s="68"/>
      <c r="FNH174" s="69"/>
      <c r="FNI174" s="70"/>
      <c r="FNJ174" s="67"/>
      <c r="FNK174" s="68"/>
      <c r="FNL174" s="69"/>
      <c r="FNM174" s="70"/>
      <c r="FNN174" s="67"/>
      <c r="FNO174" s="68"/>
      <c r="FNP174" s="69"/>
      <c r="FNQ174" s="70"/>
      <c r="FNR174" s="67"/>
      <c r="FNS174" s="68"/>
      <c r="FNT174" s="69"/>
      <c r="FNU174" s="70"/>
      <c r="FNV174" s="67"/>
      <c r="FNW174" s="68"/>
      <c r="FNX174" s="69"/>
      <c r="FNY174" s="70"/>
      <c r="FNZ174" s="67"/>
      <c r="FOA174" s="68"/>
      <c r="FOB174" s="69"/>
      <c r="FOC174" s="70"/>
      <c r="FOD174" s="67"/>
      <c r="FOE174" s="68"/>
      <c r="FOF174" s="69"/>
      <c r="FOG174" s="70"/>
      <c r="FOH174" s="67"/>
      <c r="FOI174" s="68"/>
      <c r="FOJ174" s="69"/>
      <c r="FOK174" s="70"/>
      <c r="FOL174" s="67"/>
      <c r="FOM174" s="68"/>
      <c r="FON174" s="69"/>
      <c r="FOO174" s="70"/>
      <c r="FOP174" s="67"/>
      <c r="FOQ174" s="68"/>
      <c r="FOR174" s="69"/>
      <c r="FOS174" s="70"/>
      <c r="FOT174" s="67"/>
      <c r="FOU174" s="68"/>
      <c r="FOV174" s="69"/>
      <c r="FOW174" s="70"/>
      <c r="FOX174" s="67"/>
      <c r="FOY174" s="68"/>
      <c r="FOZ174" s="69"/>
      <c r="FPA174" s="70"/>
      <c r="FPB174" s="67"/>
      <c r="FPC174" s="68"/>
      <c r="FPD174" s="69"/>
      <c r="FPE174" s="70"/>
      <c r="FPF174" s="67"/>
      <c r="FPG174" s="68"/>
      <c r="FPH174" s="69"/>
      <c r="FPI174" s="70"/>
      <c r="FPJ174" s="67"/>
      <c r="FPK174" s="68"/>
      <c r="FPL174" s="69"/>
      <c r="FPM174" s="70"/>
      <c r="FPN174" s="67"/>
      <c r="FPO174" s="68"/>
      <c r="FPP174" s="69"/>
      <c r="FPQ174" s="70"/>
      <c r="FPR174" s="67"/>
      <c r="FPS174" s="68"/>
      <c r="FPT174" s="69"/>
      <c r="FPU174" s="70"/>
      <c r="FPV174" s="67"/>
      <c r="FPW174" s="68"/>
      <c r="FPX174" s="69"/>
      <c r="FPY174" s="70"/>
      <c r="FPZ174" s="67"/>
      <c r="FQA174" s="68"/>
      <c r="FQB174" s="69"/>
      <c r="FQC174" s="70"/>
      <c r="FQD174" s="67"/>
      <c r="FQE174" s="68"/>
      <c r="FQF174" s="69"/>
      <c r="FQG174" s="70"/>
      <c r="FQH174" s="67"/>
      <c r="FQI174" s="68"/>
      <c r="FQJ174" s="69"/>
      <c r="FQK174" s="70"/>
      <c r="FQL174" s="67"/>
      <c r="FQM174" s="68"/>
      <c r="FQN174" s="69"/>
      <c r="FQO174" s="70"/>
      <c r="FQP174" s="67"/>
      <c r="FQQ174" s="68"/>
      <c r="FQR174" s="69"/>
      <c r="FQS174" s="70"/>
      <c r="FQT174" s="67"/>
      <c r="FQU174" s="68"/>
      <c r="FQV174" s="69"/>
      <c r="FQW174" s="70"/>
      <c r="FQX174" s="67"/>
      <c r="FQY174" s="68"/>
      <c r="FQZ174" s="69"/>
      <c r="FRA174" s="70"/>
      <c r="FRB174" s="67"/>
      <c r="FRC174" s="68"/>
      <c r="FRD174" s="69"/>
      <c r="FRE174" s="70"/>
      <c r="FRF174" s="67"/>
      <c r="FRG174" s="68"/>
      <c r="FRH174" s="69"/>
      <c r="FRI174" s="70"/>
      <c r="FRJ174" s="67"/>
      <c r="FRK174" s="68"/>
      <c r="FRL174" s="69"/>
      <c r="FRM174" s="70"/>
      <c r="FRN174" s="67"/>
      <c r="FRO174" s="68"/>
      <c r="FRP174" s="69"/>
      <c r="FRQ174" s="70"/>
      <c r="FRR174" s="67"/>
      <c r="FRS174" s="68"/>
      <c r="FRT174" s="69"/>
      <c r="FRU174" s="70"/>
      <c r="FRV174" s="67"/>
      <c r="FRW174" s="68"/>
      <c r="FRX174" s="69"/>
      <c r="FRY174" s="70"/>
      <c r="FRZ174" s="67"/>
      <c r="FSA174" s="68"/>
      <c r="FSB174" s="69"/>
      <c r="FSC174" s="70"/>
      <c r="FSD174" s="67"/>
      <c r="FSE174" s="68"/>
      <c r="FSF174" s="69"/>
      <c r="FSG174" s="70"/>
      <c r="FSH174" s="67"/>
      <c r="FSI174" s="68"/>
      <c r="FSJ174" s="69"/>
      <c r="FSK174" s="70"/>
      <c r="FSL174" s="67"/>
      <c r="FSM174" s="68"/>
      <c r="FSN174" s="69"/>
      <c r="FSO174" s="70"/>
      <c r="FSP174" s="67"/>
      <c r="FSQ174" s="68"/>
      <c r="FSR174" s="69"/>
      <c r="FSS174" s="70"/>
      <c r="FST174" s="67"/>
      <c r="FSU174" s="68"/>
      <c r="FSV174" s="69"/>
      <c r="FSW174" s="70"/>
      <c r="FSX174" s="67"/>
      <c r="FSY174" s="68"/>
      <c r="FSZ174" s="69"/>
      <c r="FTA174" s="70"/>
      <c r="FTB174" s="67"/>
      <c r="FTC174" s="68"/>
      <c r="FTD174" s="69"/>
      <c r="FTE174" s="70"/>
      <c r="FTF174" s="67"/>
      <c r="FTG174" s="68"/>
      <c r="FTH174" s="69"/>
      <c r="FTI174" s="70"/>
      <c r="FTJ174" s="67"/>
      <c r="FTK174" s="68"/>
      <c r="FTL174" s="69"/>
      <c r="FTM174" s="70"/>
      <c r="FTN174" s="67"/>
      <c r="FTO174" s="68"/>
      <c r="FTP174" s="69"/>
      <c r="FTQ174" s="70"/>
      <c r="FTR174" s="67"/>
      <c r="FTS174" s="68"/>
      <c r="FTT174" s="69"/>
      <c r="FTU174" s="70"/>
      <c r="FTV174" s="67"/>
      <c r="FTW174" s="68"/>
      <c r="FTX174" s="69"/>
      <c r="FTY174" s="70"/>
      <c r="FTZ174" s="67"/>
      <c r="FUA174" s="68"/>
      <c r="FUB174" s="69"/>
      <c r="FUC174" s="70"/>
      <c r="FUD174" s="67"/>
      <c r="FUE174" s="68"/>
      <c r="FUF174" s="69"/>
      <c r="FUG174" s="70"/>
      <c r="FUH174" s="67"/>
      <c r="FUI174" s="68"/>
      <c r="FUJ174" s="69"/>
      <c r="FUK174" s="70"/>
      <c r="FUL174" s="67"/>
      <c r="FUM174" s="68"/>
      <c r="FUN174" s="69"/>
      <c r="FUO174" s="70"/>
      <c r="FUP174" s="67"/>
      <c r="FUQ174" s="68"/>
      <c r="FUR174" s="69"/>
      <c r="FUS174" s="70"/>
      <c r="FUT174" s="67"/>
      <c r="FUU174" s="68"/>
      <c r="FUV174" s="69"/>
      <c r="FUW174" s="70"/>
      <c r="FUX174" s="67"/>
      <c r="FUY174" s="68"/>
      <c r="FUZ174" s="69"/>
      <c r="FVA174" s="70"/>
      <c r="FVB174" s="67"/>
      <c r="FVC174" s="68"/>
      <c r="FVD174" s="69"/>
      <c r="FVE174" s="70"/>
      <c r="FVF174" s="67"/>
      <c r="FVG174" s="68"/>
      <c r="FVH174" s="69"/>
      <c r="FVI174" s="70"/>
      <c r="FVJ174" s="67"/>
      <c r="FVK174" s="68"/>
      <c r="FVL174" s="69"/>
      <c r="FVM174" s="70"/>
      <c r="FVN174" s="67"/>
      <c r="FVO174" s="68"/>
      <c r="FVP174" s="69"/>
      <c r="FVQ174" s="70"/>
      <c r="FVR174" s="67"/>
      <c r="FVS174" s="68"/>
      <c r="FVT174" s="69"/>
      <c r="FVU174" s="70"/>
      <c r="FVV174" s="67"/>
      <c r="FVW174" s="68"/>
      <c r="FVX174" s="69"/>
      <c r="FVY174" s="70"/>
      <c r="FVZ174" s="67"/>
      <c r="FWA174" s="68"/>
      <c r="FWB174" s="69"/>
      <c r="FWC174" s="70"/>
      <c r="FWD174" s="67"/>
      <c r="FWE174" s="68"/>
      <c r="FWF174" s="69"/>
      <c r="FWG174" s="70"/>
      <c r="FWH174" s="67"/>
      <c r="FWI174" s="68"/>
      <c r="FWJ174" s="69"/>
      <c r="FWK174" s="70"/>
      <c r="FWL174" s="67"/>
      <c r="FWM174" s="68"/>
      <c r="FWN174" s="69"/>
      <c r="FWO174" s="70"/>
      <c r="FWP174" s="67"/>
      <c r="FWQ174" s="68"/>
      <c r="FWR174" s="69"/>
      <c r="FWS174" s="70"/>
      <c r="FWT174" s="67"/>
      <c r="FWU174" s="68"/>
      <c r="FWV174" s="69"/>
      <c r="FWW174" s="70"/>
      <c r="FWX174" s="67"/>
      <c r="FWY174" s="68"/>
      <c r="FWZ174" s="69"/>
      <c r="FXA174" s="70"/>
      <c r="FXB174" s="67"/>
      <c r="FXC174" s="68"/>
      <c r="FXD174" s="69"/>
      <c r="FXE174" s="70"/>
      <c r="FXF174" s="67"/>
      <c r="FXG174" s="68"/>
      <c r="FXH174" s="69"/>
      <c r="FXI174" s="70"/>
      <c r="FXJ174" s="67"/>
      <c r="FXK174" s="68"/>
      <c r="FXL174" s="69"/>
      <c r="FXM174" s="70"/>
      <c r="FXN174" s="67"/>
      <c r="FXO174" s="68"/>
      <c r="FXP174" s="69"/>
      <c r="FXQ174" s="70"/>
      <c r="FXR174" s="67"/>
      <c r="FXS174" s="68"/>
      <c r="FXT174" s="69"/>
      <c r="FXU174" s="70"/>
      <c r="FXV174" s="67"/>
      <c r="FXW174" s="68"/>
      <c r="FXX174" s="69"/>
      <c r="FXY174" s="70"/>
      <c r="FXZ174" s="67"/>
      <c r="FYA174" s="68"/>
      <c r="FYB174" s="69"/>
      <c r="FYC174" s="70"/>
      <c r="FYD174" s="67"/>
      <c r="FYE174" s="68"/>
      <c r="FYF174" s="69"/>
      <c r="FYG174" s="70"/>
      <c r="FYH174" s="67"/>
      <c r="FYI174" s="68"/>
      <c r="FYJ174" s="69"/>
      <c r="FYK174" s="70"/>
      <c r="FYL174" s="67"/>
      <c r="FYM174" s="68"/>
      <c r="FYN174" s="69"/>
      <c r="FYO174" s="70"/>
      <c r="FYP174" s="67"/>
      <c r="FYQ174" s="68"/>
      <c r="FYR174" s="69"/>
      <c r="FYS174" s="70"/>
      <c r="FYT174" s="67"/>
      <c r="FYU174" s="68"/>
      <c r="FYV174" s="69"/>
      <c r="FYW174" s="70"/>
      <c r="FYX174" s="67"/>
      <c r="FYY174" s="68"/>
      <c r="FYZ174" s="69"/>
      <c r="FZA174" s="70"/>
      <c r="FZB174" s="67"/>
      <c r="FZC174" s="68"/>
      <c r="FZD174" s="69"/>
      <c r="FZE174" s="70"/>
      <c r="FZF174" s="67"/>
      <c r="FZG174" s="68"/>
      <c r="FZH174" s="69"/>
      <c r="FZI174" s="70"/>
      <c r="FZJ174" s="67"/>
      <c r="FZK174" s="68"/>
      <c r="FZL174" s="69"/>
      <c r="FZM174" s="70"/>
      <c r="FZN174" s="67"/>
      <c r="FZO174" s="68"/>
      <c r="FZP174" s="69"/>
      <c r="FZQ174" s="70"/>
      <c r="FZR174" s="67"/>
      <c r="FZS174" s="68"/>
      <c r="FZT174" s="69"/>
      <c r="FZU174" s="70"/>
      <c r="FZV174" s="67"/>
      <c r="FZW174" s="68"/>
      <c r="FZX174" s="69"/>
      <c r="FZY174" s="70"/>
      <c r="FZZ174" s="67"/>
      <c r="GAA174" s="68"/>
      <c r="GAB174" s="69"/>
      <c r="GAC174" s="70"/>
      <c r="GAD174" s="67"/>
      <c r="GAE174" s="68"/>
      <c r="GAF174" s="69"/>
      <c r="GAG174" s="70"/>
      <c r="GAH174" s="67"/>
      <c r="GAI174" s="68"/>
      <c r="GAJ174" s="69"/>
      <c r="GAK174" s="70"/>
      <c r="GAL174" s="67"/>
      <c r="GAM174" s="68"/>
      <c r="GAN174" s="69"/>
      <c r="GAO174" s="70"/>
      <c r="GAP174" s="67"/>
      <c r="GAQ174" s="68"/>
      <c r="GAR174" s="69"/>
      <c r="GAS174" s="70"/>
      <c r="GAT174" s="67"/>
      <c r="GAU174" s="68"/>
      <c r="GAV174" s="69"/>
      <c r="GAW174" s="70"/>
      <c r="GAX174" s="67"/>
      <c r="GAY174" s="68"/>
      <c r="GAZ174" s="69"/>
      <c r="GBA174" s="70"/>
      <c r="GBB174" s="67"/>
      <c r="GBC174" s="68"/>
      <c r="GBD174" s="69"/>
      <c r="GBE174" s="70"/>
      <c r="GBF174" s="67"/>
      <c r="GBG174" s="68"/>
      <c r="GBH174" s="69"/>
      <c r="GBI174" s="70"/>
      <c r="GBJ174" s="67"/>
      <c r="GBK174" s="68"/>
      <c r="GBL174" s="69"/>
      <c r="GBM174" s="70"/>
      <c r="GBN174" s="67"/>
      <c r="GBO174" s="68"/>
      <c r="GBP174" s="69"/>
      <c r="GBQ174" s="70"/>
      <c r="GBR174" s="67"/>
      <c r="GBS174" s="68"/>
      <c r="GBT174" s="69"/>
      <c r="GBU174" s="70"/>
      <c r="GBV174" s="67"/>
      <c r="GBW174" s="68"/>
      <c r="GBX174" s="69"/>
      <c r="GBY174" s="70"/>
      <c r="GBZ174" s="67"/>
      <c r="GCA174" s="68"/>
      <c r="GCB174" s="69"/>
      <c r="GCC174" s="70"/>
      <c r="GCD174" s="67"/>
      <c r="GCE174" s="68"/>
      <c r="GCF174" s="69"/>
      <c r="GCG174" s="70"/>
      <c r="GCH174" s="67"/>
      <c r="GCI174" s="68"/>
      <c r="GCJ174" s="69"/>
      <c r="GCK174" s="70"/>
      <c r="GCL174" s="67"/>
      <c r="GCM174" s="68"/>
      <c r="GCN174" s="69"/>
      <c r="GCO174" s="70"/>
      <c r="GCP174" s="67"/>
      <c r="GCQ174" s="68"/>
      <c r="GCR174" s="69"/>
      <c r="GCS174" s="70"/>
      <c r="GCT174" s="67"/>
      <c r="GCU174" s="68"/>
      <c r="GCV174" s="69"/>
      <c r="GCW174" s="70"/>
      <c r="GCX174" s="67"/>
      <c r="GCY174" s="68"/>
      <c r="GCZ174" s="69"/>
      <c r="GDA174" s="70"/>
      <c r="GDB174" s="67"/>
      <c r="GDC174" s="68"/>
      <c r="GDD174" s="69"/>
      <c r="GDE174" s="70"/>
      <c r="GDF174" s="67"/>
      <c r="GDG174" s="68"/>
      <c r="GDH174" s="69"/>
      <c r="GDI174" s="70"/>
      <c r="GDJ174" s="67"/>
      <c r="GDK174" s="68"/>
      <c r="GDL174" s="69"/>
      <c r="GDM174" s="70"/>
      <c r="GDN174" s="67"/>
      <c r="GDO174" s="68"/>
      <c r="GDP174" s="69"/>
      <c r="GDQ174" s="70"/>
      <c r="GDR174" s="67"/>
      <c r="GDS174" s="68"/>
      <c r="GDT174" s="69"/>
      <c r="GDU174" s="70"/>
      <c r="GDV174" s="67"/>
      <c r="GDW174" s="68"/>
      <c r="GDX174" s="69"/>
      <c r="GDY174" s="70"/>
      <c r="GDZ174" s="67"/>
      <c r="GEA174" s="68"/>
      <c r="GEB174" s="69"/>
      <c r="GEC174" s="70"/>
      <c r="GED174" s="67"/>
      <c r="GEE174" s="68"/>
      <c r="GEF174" s="69"/>
      <c r="GEG174" s="70"/>
      <c r="GEH174" s="67"/>
      <c r="GEI174" s="68"/>
      <c r="GEJ174" s="69"/>
      <c r="GEK174" s="70"/>
      <c r="GEL174" s="67"/>
      <c r="GEM174" s="68"/>
      <c r="GEN174" s="69"/>
      <c r="GEO174" s="70"/>
      <c r="GEP174" s="67"/>
      <c r="GEQ174" s="68"/>
      <c r="GER174" s="69"/>
      <c r="GES174" s="70"/>
      <c r="GET174" s="67"/>
      <c r="GEU174" s="68"/>
      <c r="GEV174" s="69"/>
      <c r="GEW174" s="70"/>
      <c r="GEX174" s="67"/>
      <c r="GEY174" s="68"/>
      <c r="GEZ174" s="69"/>
      <c r="GFA174" s="70"/>
      <c r="GFB174" s="67"/>
      <c r="GFC174" s="68"/>
      <c r="GFD174" s="69"/>
      <c r="GFE174" s="70"/>
      <c r="GFF174" s="67"/>
      <c r="GFG174" s="68"/>
      <c r="GFH174" s="69"/>
      <c r="GFI174" s="70"/>
      <c r="GFJ174" s="67"/>
      <c r="GFK174" s="68"/>
      <c r="GFL174" s="69"/>
      <c r="GFM174" s="70"/>
      <c r="GFN174" s="67"/>
      <c r="GFO174" s="68"/>
      <c r="GFP174" s="69"/>
      <c r="GFQ174" s="70"/>
      <c r="GFR174" s="67"/>
      <c r="GFS174" s="68"/>
      <c r="GFT174" s="69"/>
      <c r="GFU174" s="70"/>
      <c r="GFV174" s="67"/>
      <c r="GFW174" s="68"/>
      <c r="GFX174" s="69"/>
      <c r="GFY174" s="70"/>
      <c r="GFZ174" s="67"/>
      <c r="GGA174" s="68"/>
      <c r="GGB174" s="69"/>
      <c r="GGC174" s="70"/>
      <c r="GGD174" s="67"/>
      <c r="GGE174" s="68"/>
      <c r="GGF174" s="69"/>
      <c r="GGG174" s="70"/>
      <c r="GGH174" s="67"/>
      <c r="GGI174" s="68"/>
      <c r="GGJ174" s="69"/>
      <c r="GGK174" s="70"/>
      <c r="GGL174" s="67"/>
      <c r="GGM174" s="68"/>
      <c r="GGN174" s="69"/>
      <c r="GGO174" s="70"/>
      <c r="GGP174" s="67"/>
      <c r="GGQ174" s="68"/>
      <c r="GGR174" s="69"/>
      <c r="GGS174" s="70"/>
      <c r="GGT174" s="67"/>
      <c r="GGU174" s="68"/>
      <c r="GGV174" s="69"/>
      <c r="GGW174" s="70"/>
      <c r="GGX174" s="67"/>
      <c r="GGY174" s="68"/>
      <c r="GGZ174" s="69"/>
      <c r="GHA174" s="70"/>
      <c r="GHB174" s="67"/>
      <c r="GHC174" s="68"/>
      <c r="GHD174" s="69"/>
      <c r="GHE174" s="70"/>
      <c r="GHF174" s="67"/>
      <c r="GHG174" s="68"/>
      <c r="GHH174" s="69"/>
      <c r="GHI174" s="70"/>
      <c r="GHJ174" s="67"/>
      <c r="GHK174" s="68"/>
      <c r="GHL174" s="69"/>
      <c r="GHM174" s="70"/>
      <c r="GHN174" s="67"/>
      <c r="GHO174" s="68"/>
      <c r="GHP174" s="69"/>
      <c r="GHQ174" s="70"/>
      <c r="GHR174" s="67"/>
      <c r="GHS174" s="68"/>
      <c r="GHT174" s="69"/>
      <c r="GHU174" s="70"/>
      <c r="GHV174" s="67"/>
      <c r="GHW174" s="68"/>
      <c r="GHX174" s="69"/>
      <c r="GHY174" s="70"/>
      <c r="GHZ174" s="67"/>
      <c r="GIA174" s="68"/>
      <c r="GIB174" s="69"/>
      <c r="GIC174" s="70"/>
      <c r="GID174" s="67"/>
      <c r="GIE174" s="68"/>
      <c r="GIF174" s="69"/>
      <c r="GIG174" s="70"/>
      <c r="GIH174" s="67"/>
      <c r="GII174" s="68"/>
      <c r="GIJ174" s="69"/>
      <c r="GIK174" s="70"/>
      <c r="GIL174" s="67"/>
      <c r="GIM174" s="68"/>
      <c r="GIN174" s="69"/>
      <c r="GIO174" s="70"/>
      <c r="GIP174" s="67"/>
      <c r="GIQ174" s="68"/>
      <c r="GIR174" s="69"/>
      <c r="GIS174" s="70"/>
      <c r="GIT174" s="67"/>
      <c r="GIU174" s="68"/>
      <c r="GIV174" s="69"/>
      <c r="GIW174" s="70"/>
      <c r="GIX174" s="67"/>
      <c r="GIY174" s="68"/>
      <c r="GIZ174" s="69"/>
      <c r="GJA174" s="70"/>
      <c r="GJB174" s="67"/>
      <c r="GJC174" s="68"/>
      <c r="GJD174" s="69"/>
      <c r="GJE174" s="70"/>
      <c r="GJF174" s="67"/>
      <c r="GJG174" s="68"/>
      <c r="GJH174" s="69"/>
      <c r="GJI174" s="70"/>
      <c r="GJJ174" s="67"/>
      <c r="GJK174" s="68"/>
      <c r="GJL174" s="69"/>
      <c r="GJM174" s="70"/>
      <c r="GJN174" s="67"/>
      <c r="GJO174" s="68"/>
      <c r="GJP174" s="69"/>
      <c r="GJQ174" s="70"/>
      <c r="GJR174" s="67"/>
      <c r="GJS174" s="68"/>
      <c r="GJT174" s="69"/>
      <c r="GJU174" s="70"/>
      <c r="GJV174" s="67"/>
      <c r="GJW174" s="68"/>
      <c r="GJX174" s="69"/>
      <c r="GJY174" s="70"/>
      <c r="GJZ174" s="67"/>
      <c r="GKA174" s="68"/>
      <c r="GKB174" s="69"/>
      <c r="GKC174" s="70"/>
      <c r="GKD174" s="67"/>
      <c r="GKE174" s="68"/>
      <c r="GKF174" s="69"/>
      <c r="GKG174" s="70"/>
      <c r="GKH174" s="67"/>
      <c r="GKI174" s="68"/>
      <c r="GKJ174" s="69"/>
      <c r="GKK174" s="70"/>
      <c r="GKL174" s="67"/>
      <c r="GKM174" s="68"/>
      <c r="GKN174" s="69"/>
      <c r="GKO174" s="70"/>
      <c r="GKP174" s="67"/>
      <c r="GKQ174" s="68"/>
      <c r="GKR174" s="69"/>
      <c r="GKS174" s="70"/>
      <c r="GKT174" s="67"/>
      <c r="GKU174" s="68"/>
      <c r="GKV174" s="69"/>
      <c r="GKW174" s="70"/>
      <c r="GKX174" s="67"/>
      <c r="GKY174" s="68"/>
      <c r="GKZ174" s="69"/>
      <c r="GLA174" s="70"/>
      <c r="GLB174" s="67"/>
      <c r="GLC174" s="68"/>
      <c r="GLD174" s="69"/>
      <c r="GLE174" s="70"/>
      <c r="GLF174" s="67"/>
      <c r="GLG174" s="68"/>
      <c r="GLH174" s="69"/>
      <c r="GLI174" s="70"/>
      <c r="GLJ174" s="67"/>
      <c r="GLK174" s="68"/>
      <c r="GLL174" s="69"/>
      <c r="GLM174" s="70"/>
      <c r="GLN174" s="67"/>
      <c r="GLO174" s="68"/>
      <c r="GLP174" s="69"/>
      <c r="GLQ174" s="70"/>
      <c r="GLR174" s="67"/>
      <c r="GLS174" s="68"/>
      <c r="GLT174" s="69"/>
      <c r="GLU174" s="70"/>
      <c r="GLV174" s="67"/>
      <c r="GLW174" s="68"/>
      <c r="GLX174" s="69"/>
      <c r="GLY174" s="70"/>
      <c r="GLZ174" s="67"/>
      <c r="GMA174" s="68"/>
      <c r="GMB174" s="69"/>
      <c r="GMC174" s="70"/>
      <c r="GMD174" s="67"/>
      <c r="GME174" s="68"/>
      <c r="GMF174" s="69"/>
      <c r="GMG174" s="70"/>
      <c r="GMH174" s="67"/>
      <c r="GMI174" s="68"/>
      <c r="GMJ174" s="69"/>
      <c r="GMK174" s="70"/>
      <c r="GML174" s="67"/>
      <c r="GMM174" s="68"/>
      <c r="GMN174" s="69"/>
      <c r="GMO174" s="70"/>
      <c r="GMP174" s="67"/>
      <c r="GMQ174" s="68"/>
      <c r="GMR174" s="69"/>
      <c r="GMS174" s="70"/>
      <c r="GMT174" s="67"/>
      <c r="GMU174" s="68"/>
      <c r="GMV174" s="69"/>
      <c r="GMW174" s="70"/>
      <c r="GMX174" s="67"/>
      <c r="GMY174" s="68"/>
      <c r="GMZ174" s="69"/>
      <c r="GNA174" s="70"/>
      <c r="GNB174" s="67"/>
      <c r="GNC174" s="68"/>
      <c r="GND174" s="69"/>
      <c r="GNE174" s="70"/>
      <c r="GNF174" s="67"/>
      <c r="GNG174" s="68"/>
      <c r="GNH174" s="69"/>
      <c r="GNI174" s="70"/>
      <c r="GNJ174" s="67"/>
      <c r="GNK174" s="68"/>
      <c r="GNL174" s="69"/>
      <c r="GNM174" s="70"/>
      <c r="GNN174" s="67"/>
      <c r="GNO174" s="68"/>
      <c r="GNP174" s="69"/>
      <c r="GNQ174" s="70"/>
      <c r="GNR174" s="67"/>
      <c r="GNS174" s="68"/>
      <c r="GNT174" s="69"/>
      <c r="GNU174" s="70"/>
      <c r="GNV174" s="67"/>
      <c r="GNW174" s="68"/>
      <c r="GNX174" s="69"/>
      <c r="GNY174" s="70"/>
      <c r="GNZ174" s="67"/>
      <c r="GOA174" s="68"/>
      <c r="GOB174" s="69"/>
      <c r="GOC174" s="70"/>
      <c r="GOD174" s="67"/>
      <c r="GOE174" s="68"/>
      <c r="GOF174" s="69"/>
      <c r="GOG174" s="70"/>
      <c r="GOH174" s="67"/>
      <c r="GOI174" s="68"/>
      <c r="GOJ174" s="69"/>
      <c r="GOK174" s="70"/>
      <c r="GOL174" s="67"/>
      <c r="GOM174" s="68"/>
      <c r="GON174" s="69"/>
      <c r="GOO174" s="70"/>
      <c r="GOP174" s="67"/>
      <c r="GOQ174" s="68"/>
      <c r="GOR174" s="69"/>
      <c r="GOS174" s="70"/>
      <c r="GOT174" s="67"/>
      <c r="GOU174" s="68"/>
      <c r="GOV174" s="69"/>
      <c r="GOW174" s="70"/>
      <c r="GOX174" s="67"/>
      <c r="GOY174" s="68"/>
      <c r="GOZ174" s="69"/>
      <c r="GPA174" s="70"/>
      <c r="GPB174" s="67"/>
      <c r="GPC174" s="68"/>
      <c r="GPD174" s="69"/>
      <c r="GPE174" s="70"/>
      <c r="GPF174" s="67"/>
      <c r="GPG174" s="68"/>
      <c r="GPH174" s="69"/>
      <c r="GPI174" s="70"/>
      <c r="GPJ174" s="67"/>
      <c r="GPK174" s="68"/>
      <c r="GPL174" s="69"/>
      <c r="GPM174" s="70"/>
      <c r="GPN174" s="67"/>
      <c r="GPO174" s="68"/>
      <c r="GPP174" s="69"/>
      <c r="GPQ174" s="70"/>
      <c r="GPR174" s="67"/>
      <c r="GPS174" s="68"/>
      <c r="GPT174" s="69"/>
      <c r="GPU174" s="70"/>
      <c r="GPV174" s="67"/>
      <c r="GPW174" s="68"/>
      <c r="GPX174" s="69"/>
      <c r="GPY174" s="70"/>
      <c r="GPZ174" s="67"/>
      <c r="GQA174" s="68"/>
      <c r="GQB174" s="69"/>
      <c r="GQC174" s="70"/>
      <c r="GQD174" s="67"/>
      <c r="GQE174" s="68"/>
      <c r="GQF174" s="69"/>
      <c r="GQG174" s="70"/>
      <c r="GQH174" s="67"/>
      <c r="GQI174" s="68"/>
      <c r="GQJ174" s="69"/>
      <c r="GQK174" s="70"/>
      <c r="GQL174" s="67"/>
      <c r="GQM174" s="68"/>
      <c r="GQN174" s="69"/>
      <c r="GQO174" s="70"/>
      <c r="GQP174" s="67"/>
      <c r="GQQ174" s="68"/>
      <c r="GQR174" s="69"/>
      <c r="GQS174" s="70"/>
      <c r="GQT174" s="67"/>
      <c r="GQU174" s="68"/>
      <c r="GQV174" s="69"/>
      <c r="GQW174" s="70"/>
      <c r="GQX174" s="67"/>
      <c r="GQY174" s="68"/>
      <c r="GQZ174" s="69"/>
      <c r="GRA174" s="70"/>
      <c r="GRB174" s="67"/>
      <c r="GRC174" s="68"/>
      <c r="GRD174" s="69"/>
      <c r="GRE174" s="70"/>
      <c r="GRF174" s="67"/>
      <c r="GRG174" s="68"/>
      <c r="GRH174" s="69"/>
      <c r="GRI174" s="70"/>
      <c r="GRJ174" s="67"/>
      <c r="GRK174" s="68"/>
      <c r="GRL174" s="69"/>
      <c r="GRM174" s="70"/>
      <c r="GRN174" s="67"/>
      <c r="GRO174" s="68"/>
      <c r="GRP174" s="69"/>
      <c r="GRQ174" s="70"/>
      <c r="GRR174" s="67"/>
      <c r="GRS174" s="68"/>
      <c r="GRT174" s="69"/>
      <c r="GRU174" s="70"/>
      <c r="GRV174" s="67"/>
      <c r="GRW174" s="68"/>
      <c r="GRX174" s="69"/>
      <c r="GRY174" s="70"/>
      <c r="GRZ174" s="67"/>
      <c r="GSA174" s="68"/>
      <c r="GSB174" s="69"/>
      <c r="GSC174" s="70"/>
      <c r="GSD174" s="67"/>
      <c r="GSE174" s="68"/>
      <c r="GSF174" s="69"/>
      <c r="GSG174" s="70"/>
      <c r="GSH174" s="67"/>
      <c r="GSI174" s="68"/>
      <c r="GSJ174" s="69"/>
      <c r="GSK174" s="70"/>
      <c r="GSL174" s="67"/>
      <c r="GSM174" s="68"/>
      <c r="GSN174" s="69"/>
      <c r="GSO174" s="70"/>
      <c r="GSP174" s="67"/>
      <c r="GSQ174" s="68"/>
      <c r="GSR174" s="69"/>
      <c r="GSS174" s="70"/>
      <c r="GST174" s="67"/>
      <c r="GSU174" s="68"/>
      <c r="GSV174" s="69"/>
      <c r="GSW174" s="70"/>
      <c r="GSX174" s="67"/>
      <c r="GSY174" s="68"/>
      <c r="GSZ174" s="69"/>
      <c r="GTA174" s="70"/>
      <c r="GTB174" s="67"/>
      <c r="GTC174" s="68"/>
      <c r="GTD174" s="69"/>
      <c r="GTE174" s="70"/>
      <c r="GTF174" s="67"/>
      <c r="GTG174" s="68"/>
      <c r="GTH174" s="69"/>
      <c r="GTI174" s="70"/>
      <c r="GTJ174" s="67"/>
      <c r="GTK174" s="68"/>
      <c r="GTL174" s="69"/>
      <c r="GTM174" s="70"/>
      <c r="GTN174" s="67"/>
      <c r="GTO174" s="68"/>
      <c r="GTP174" s="69"/>
      <c r="GTQ174" s="70"/>
      <c r="GTR174" s="67"/>
      <c r="GTS174" s="68"/>
      <c r="GTT174" s="69"/>
      <c r="GTU174" s="70"/>
      <c r="GTV174" s="67"/>
      <c r="GTW174" s="68"/>
      <c r="GTX174" s="69"/>
      <c r="GTY174" s="70"/>
      <c r="GTZ174" s="67"/>
      <c r="GUA174" s="68"/>
      <c r="GUB174" s="69"/>
      <c r="GUC174" s="70"/>
      <c r="GUD174" s="67"/>
      <c r="GUE174" s="68"/>
      <c r="GUF174" s="69"/>
      <c r="GUG174" s="70"/>
      <c r="GUH174" s="67"/>
      <c r="GUI174" s="68"/>
      <c r="GUJ174" s="69"/>
      <c r="GUK174" s="70"/>
      <c r="GUL174" s="67"/>
      <c r="GUM174" s="68"/>
      <c r="GUN174" s="69"/>
      <c r="GUO174" s="70"/>
      <c r="GUP174" s="67"/>
      <c r="GUQ174" s="68"/>
      <c r="GUR174" s="69"/>
      <c r="GUS174" s="70"/>
      <c r="GUT174" s="67"/>
      <c r="GUU174" s="68"/>
      <c r="GUV174" s="69"/>
      <c r="GUW174" s="70"/>
      <c r="GUX174" s="67"/>
      <c r="GUY174" s="68"/>
      <c r="GUZ174" s="69"/>
      <c r="GVA174" s="70"/>
      <c r="GVB174" s="67"/>
      <c r="GVC174" s="68"/>
      <c r="GVD174" s="69"/>
      <c r="GVE174" s="70"/>
      <c r="GVF174" s="67"/>
      <c r="GVG174" s="68"/>
      <c r="GVH174" s="69"/>
      <c r="GVI174" s="70"/>
      <c r="GVJ174" s="67"/>
      <c r="GVK174" s="68"/>
      <c r="GVL174" s="69"/>
      <c r="GVM174" s="70"/>
      <c r="GVN174" s="67"/>
      <c r="GVO174" s="68"/>
      <c r="GVP174" s="69"/>
      <c r="GVQ174" s="70"/>
      <c r="GVR174" s="67"/>
      <c r="GVS174" s="68"/>
      <c r="GVT174" s="69"/>
      <c r="GVU174" s="70"/>
      <c r="GVV174" s="67"/>
      <c r="GVW174" s="68"/>
      <c r="GVX174" s="69"/>
      <c r="GVY174" s="70"/>
      <c r="GVZ174" s="67"/>
      <c r="GWA174" s="68"/>
      <c r="GWB174" s="69"/>
      <c r="GWC174" s="70"/>
      <c r="GWD174" s="67"/>
      <c r="GWE174" s="68"/>
      <c r="GWF174" s="69"/>
      <c r="GWG174" s="70"/>
      <c r="GWH174" s="67"/>
      <c r="GWI174" s="68"/>
      <c r="GWJ174" s="69"/>
      <c r="GWK174" s="70"/>
      <c r="GWL174" s="67"/>
      <c r="GWM174" s="68"/>
      <c r="GWN174" s="69"/>
      <c r="GWO174" s="70"/>
      <c r="GWP174" s="67"/>
      <c r="GWQ174" s="68"/>
      <c r="GWR174" s="69"/>
      <c r="GWS174" s="70"/>
      <c r="GWT174" s="67"/>
      <c r="GWU174" s="68"/>
      <c r="GWV174" s="69"/>
      <c r="GWW174" s="70"/>
      <c r="GWX174" s="67"/>
      <c r="GWY174" s="68"/>
      <c r="GWZ174" s="69"/>
      <c r="GXA174" s="70"/>
      <c r="GXB174" s="67"/>
      <c r="GXC174" s="68"/>
      <c r="GXD174" s="69"/>
      <c r="GXE174" s="70"/>
      <c r="GXF174" s="67"/>
      <c r="GXG174" s="68"/>
      <c r="GXH174" s="69"/>
      <c r="GXI174" s="70"/>
      <c r="GXJ174" s="67"/>
      <c r="GXK174" s="68"/>
      <c r="GXL174" s="69"/>
      <c r="GXM174" s="70"/>
      <c r="GXN174" s="67"/>
      <c r="GXO174" s="68"/>
      <c r="GXP174" s="69"/>
      <c r="GXQ174" s="70"/>
      <c r="GXR174" s="67"/>
      <c r="GXS174" s="68"/>
      <c r="GXT174" s="69"/>
      <c r="GXU174" s="70"/>
      <c r="GXV174" s="67"/>
      <c r="GXW174" s="68"/>
      <c r="GXX174" s="69"/>
      <c r="GXY174" s="70"/>
      <c r="GXZ174" s="67"/>
      <c r="GYA174" s="68"/>
      <c r="GYB174" s="69"/>
      <c r="GYC174" s="70"/>
      <c r="GYD174" s="67"/>
      <c r="GYE174" s="68"/>
      <c r="GYF174" s="69"/>
      <c r="GYG174" s="70"/>
      <c r="GYH174" s="67"/>
      <c r="GYI174" s="68"/>
      <c r="GYJ174" s="69"/>
      <c r="GYK174" s="70"/>
      <c r="GYL174" s="67"/>
      <c r="GYM174" s="68"/>
      <c r="GYN174" s="69"/>
      <c r="GYO174" s="70"/>
      <c r="GYP174" s="67"/>
      <c r="GYQ174" s="68"/>
      <c r="GYR174" s="69"/>
      <c r="GYS174" s="70"/>
      <c r="GYT174" s="67"/>
      <c r="GYU174" s="68"/>
      <c r="GYV174" s="69"/>
      <c r="GYW174" s="70"/>
      <c r="GYX174" s="67"/>
      <c r="GYY174" s="68"/>
      <c r="GYZ174" s="69"/>
      <c r="GZA174" s="70"/>
      <c r="GZB174" s="67"/>
      <c r="GZC174" s="68"/>
      <c r="GZD174" s="69"/>
      <c r="GZE174" s="70"/>
      <c r="GZF174" s="67"/>
      <c r="GZG174" s="68"/>
      <c r="GZH174" s="69"/>
      <c r="GZI174" s="70"/>
      <c r="GZJ174" s="67"/>
      <c r="GZK174" s="68"/>
      <c r="GZL174" s="69"/>
      <c r="GZM174" s="70"/>
      <c r="GZN174" s="67"/>
      <c r="GZO174" s="68"/>
      <c r="GZP174" s="69"/>
      <c r="GZQ174" s="70"/>
      <c r="GZR174" s="67"/>
      <c r="GZS174" s="68"/>
      <c r="GZT174" s="69"/>
      <c r="GZU174" s="70"/>
      <c r="GZV174" s="67"/>
      <c r="GZW174" s="68"/>
      <c r="GZX174" s="69"/>
      <c r="GZY174" s="70"/>
      <c r="GZZ174" s="67"/>
      <c r="HAA174" s="68"/>
      <c r="HAB174" s="69"/>
      <c r="HAC174" s="70"/>
      <c r="HAD174" s="67"/>
      <c r="HAE174" s="68"/>
      <c r="HAF174" s="69"/>
      <c r="HAG174" s="70"/>
      <c r="HAH174" s="67"/>
      <c r="HAI174" s="68"/>
      <c r="HAJ174" s="69"/>
      <c r="HAK174" s="70"/>
      <c r="HAL174" s="67"/>
      <c r="HAM174" s="68"/>
      <c r="HAN174" s="69"/>
      <c r="HAO174" s="70"/>
      <c r="HAP174" s="67"/>
      <c r="HAQ174" s="68"/>
      <c r="HAR174" s="69"/>
      <c r="HAS174" s="70"/>
      <c r="HAT174" s="67"/>
      <c r="HAU174" s="68"/>
      <c r="HAV174" s="69"/>
      <c r="HAW174" s="70"/>
      <c r="HAX174" s="67"/>
      <c r="HAY174" s="68"/>
      <c r="HAZ174" s="69"/>
      <c r="HBA174" s="70"/>
      <c r="HBB174" s="67"/>
      <c r="HBC174" s="68"/>
      <c r="HBD174" s="69"/>
      <c r="HBE174" s="70"/>
      <c r="HBF174" s="67"/>
      <c r="HBG174" s="68"/>
      <c r="HBH174" s="69"/>
      <c r="HBI174" s="70"/>
      <c r="HBJ174" s="67"/>
      <c r="HBK174" s="68"/>
      <c r="HBL174" s="69"/>
      <c r="HBM174" s="70"/>
      <c r="HBN174" s="67"/>
      <c r="HBO174" s="68"/>
      <c r="HBP174" s="69"/>
      <c r="HBQ174" s="70"/>
      <c r="HBR174" s="67"/>
      <c r="HBS174" s="68"/>
      <c r="HBT174" s="69"/>
      <c r="HBU174" s="70"/>
      <c r="HBV174" s="67"/>
      <c r="HBW174" s="68"/>
      <c r="HBX174" s="69"/>
      <c r="HBY174" s="70"/>
      <c r="HBZ174" s="67"/>
      <c r="HCA174" s="68"/>
      <c r="HCB174" s="69"/>
      <c r="HCC174" s="70"/>
      <c r="HCD174" s="67"/>
      <c r="HCE174" s="68"/>
      <c r="HCF174" s="69"/>
      <c r="HCG174" s="70"/>
      <c r="HCH174" s="67"/>
      <c r="HCI174" s="68"/>
      <c r="HCJ174" s="69"/>
      <c r="HCK174" s="70"/>
      <c r="HCL174" s="67"/>
      <c r="HCM174" s="68"/>
      <c r="HCN174" s="69"/>
      <c r="HCO174" s="70"/>
      <c r="HCP174" s="67"/>
      <c r="HCQ174" s="68"/>
      <c r="HCR174" s="69"/>
      <c r="HCS174" s="70"/>
      <c r="HCT174" s="67"/>
      <c r="HCU174" s="68"/>
      <c r="HCV174" s="69"/>
      <c r="HCW174" s="70"/>
      <c r="HCX174" s="67"/>
      <c r="HCY174" s="68"/>
      <c r="HCZ174" s="69"/>
      <c r="HDA174" s="70"/>
      <c r="HDB174" s="67"/>
      <c r="HDC174" s="68"/>
      <c r="HDD174" s="69"/>
      <c r="HDE174" s="70"/>
      <c r="HDF174" s="67"/>
      <c r="HDG174" s="68"/>
      <c r="HDH174" s="69"/>
      <c r="HDI174" s="70"/>
      <c r="HDJ174" s="67"/>
      <c r="HDK174" s="68"/>
      <c r="HDL174" s="69"/>
      <c r="HDM174" s="70"/>
      <c r="HDN174" s="67"/>
      <c r="HDO174" s="68"/>
      <c r="HDP174" s="69"/>
      <c r="HDQ174" s="70"/>
      <c r="HDR174" s="67"/>
      <c r="HDS174" s="68"/>
      <c r="HDT174" s="69"/>
      <c r="HDU174" s="70"/>
      <c r="HDV174" s="67"/>
      <c r="HDW174" s="68"/>
      <c r="HDX174" s="69"/>
      <c r="HDY174" s="70"/>
      <c r="HDZ174" s="67"/>
      <c r="HEA174" s="68"/>
      <c r="HEB174" s="69"/>
      <c r="HEC174" s="70"/>
      <c r="HED174" s="67"/>
      <c r="HEE174" s="68"/>
      <c r="HEF174" s="69"/>
      <c r="HEG174" s="70"/>
      <c r="HEH174" s="67"/>
      <c r="HEI174" s="68"/>
      <c r="HEJ174" s="69"/>
      <c r="HEK174" s="70"/>
      <c r="HEL174" s="67"/>
      <c r="HEM174" s="68"/>
      <c r="HEN174" s="69"/>
      <c r="HEO174" s="70"/>
      <c r="HEP174" s="67"/>
      <c r="HEQ174" s="68"/>
      <c r="HER174" s="69"/>
      <c r="HES174" s="70"/>
      <c r="HET174" s="67"/>
      <c r="HEU174" s="68"/>
      <c r="HEV174" s="69"/>
      <c r="HEW174" s="70"/>
      <c r="HEX174" s="67"/>
      <c r="HEY174" s="68"/>
      <c r="HEZ174" s="69"/>
      <c r="HFA174" s="70"/>
      <c r="HFB174" s="67"/>
      <c r="HFC174" s="68"/>
      <c r="HFD174" s="69"/>
      <c r="HFE174" s="70"/>
      <c r="HFF174" s="67"/>
      <c r="HFG174" s="68"/>
      <c r="HFH174" s="69"/>
      <c r="HFI174" s="70"/>
      <c r="HFJ174" s="67"/>
      <c r="HFK174" s="68"/>
      <c r="HFL174" s="69"/>
      <c r="HFM174" s="70"/>
      <c r="HFN174" s="67"/>
      <c r="HFO174" s="68"/>
      <c r="HFP174" s="69"/>
      <c r="HFQ174" s="70"/>
      <c r="HFR174" s="67"/>
      <c r="HFS174" s="68"/>
      <c r="HFT174" s="69"/>
      <c r="HFU174" s="70"/>
      <c r="HFV174" s="67"/>
      <c r="HFW174" s="68"/>
      <c r="HFX174" s="69"/>
      <c r="HFY174" s="70"/>
      <c r="HFZ174" s="67"/>
      <c r="HGA174" s="68"/>
      <c r="HGB174" s="69"/>
      <c r="HGC174" s="70"/>
      <c r="HGD174" s="67"/>
      <c r="HGE174" s="68"/>
      <c r="HGF174" s="69"/>
      <c r="HGG174" s="70"/>
      <c r="HGH174" s="67"/>
      <c r="HGI174" s="68"/>
      <c r="HGJ174" s="69"/>
      <c r="HGK174" s="70"/>
      <c r="HGL174" s="67"/>
      <c r="HGM174" s="68"/>
      <c r="HGN174" s="69"/>
      <c r="HGO174" s="70"/>
      <c r="HGP174" s="67"/>
      <c r="HGQ174" s="68"/>
      <c r="HGR174" s="69"/>
      <c r="HGS174" s="70"/>
      <c r="HGT174" s="67"/>
      <c r="HGU174" s="68"/>
      <c r="HGV174" s="69"/>
      <c r="HGW174" s="70"/>
      <c r="HGX174" s="67"/>
      <c r="HGY174" s="68"/>
      <c r="HGZ174" s="69"/>
      <c r="HHA174" s="70"/>
      <c r="HHB174" s="67"/>
      <c r="HHC174" s="68"/>
      <c r="HHD174" s="69"/>
      <c r="HHE174" s="70"/>
      <c r="HHF174" s="67"/>
      <c r="HHG174" s="68"/>
      <c r="HHH174" s="69"/>
      <c r="HHI174" s="70"/>
      <c r="HHJ174" s="67"/>
      <c r="HHK174" s="68"/>
      <c r="HHL174" s="69"/>
      <c r="HHM174" s="70"/>
      <c r="HHN174" s="67"/>
      <c r="HHO174" s="68"/>
      <c r="HHP174" s="69"/>
      <c r="HHQ174" s="70"/>
      <c r="HHR174" s="67"/>
      <c r="HHS174" s="68"/>
      <c r="HHT174" s="69"/>
      <c r="HHU174" s="70"/>
      <c r="HHV174" s="67"/>
      <c r="HHW174" s="68"/>
      <c r="HHX174" s="69"/>
      <c r="HHY174" s="70"/>
      <c r="HHZ174" s="67"/>
      <c r="HIA174" s="68"/>
      <c r="HIB174" s="69"/>
      <c r="HIC174" s="70"/>
      <c r="HID174" s="67"/>
      <c r="HIE174" s="68"/>
      <c r="HIF174" s="69"/>
      <c r="HIG174" s="70"/>
      <c r="HIH174" s="67"/>
      <c r="HII174" s="68"/>
      <c r="HIJ174" s="69"/>
      <c r="HIK174" s="70"/>
      <c r="HIL174" s="67"/>
      <c r="HIM174" s="68"/>
      <c r="HIN174" s="69"/>
      <c r="HIO174" s="70"/>
      <c r="HIP174" s="67"/>
      <c r="HIQ174" s="68"/>
      <c r="HIR174" s="69"/>
      <c r="HIS174" s="70"/>
      <c r="HIT174" s="67"/>
      <c r="HIU174" s="68"/>
      <c r="HIV174" s="69"/>
      <c r="HIW174" s="70"/>
      <c r="HIX174" s="67"/>
      <c r="HIY174" s="68"/>
      <c r="HIZ174" s="69"/>
      <c r="HJA174" s="70"/>
      <c r="HJB174" s="67"/>
      <c r="HJC174" s="68"/>
      <c r="HJD174" s="69"/>
      <c r="HJE174" s="70"/>
      <c r="HJF174" s="67"/>
      <c r="HJG174" s="68"/>
      <c r="HJH174" s="69"/>
      <c r="HJI174" s="70"/>
      <c r="HJJ174" s="67"/>
      <c r="HJK174" s="68"/>
      <c r="HJL174" s="69"/>
      <c r="HJM174" s="70"/>
      <c r="HJN174" s="67"/>
      <c r="HJO174" s="68"/>
      <c r="HJP174" s="69"/>
      <c r="HJQ174" s="70"/>
      <c r="HJR174" s="67"/>
      <c r="HJS174" s="68"/>
      <c r="HJT174" s="69"/>
      <c r="HJU174" s="70"/>
      <c r="HJV174" s="67"/>
      <c r="HJW174" s="68"/>
      <c r="HJX174" s="69"/>
      <c r="HJY174" s="70"/>
      <c r="HJZ174" s="67"/>
      <c r="HKA174" s="68"/>
      <c r="HKB174" s="69"/>
      <c r="HKC174" s="70"/>
      <c r="HKD174" s="67"/>
      <c r="HKE174" s="68"/>
      <c r="HKF174" s="69"/>
      <c r="HKG174" s="70"/>
      <c r="HKH174" s="67"/>
      <c r="HKI174" s="68"/>
      <c r="HKJ174" s="69"/>
      <c r="HKK174" s="70"/>
      <c r="HKL174" s="67"/>
      <c r="HKM174" s="68"/>
      <c r="HKN174" s="69"/>
      <c r="HKO174" s="70"/>
      <c r="HKP174" s="67"/>
      <c r="HKQ174" s="68"/>
      <c r="HKR174" s="69"/>
      <c r="HKS174" s="70"/>
      <c r="HKT174" s="67"/>
      <c r="HKU174" s="68"/>
      <c r="HKV174" s="69"/>
      <c r="HKW174" s="70"/>
      <c r="HKX174" s="67"/>
      <c r="HKY174" s="68"/>
      <c r="HKZ174" s="69"/>
      <c r="HLA174" s="70"/>
      <c r="HLB174" s="67"/>
      <c r="HLC174" s="68"/>
      <c r="HLD174" s="69"/>
      <c r="HLE174" s="70"/>
      <c r="HLF174" s="67"/>
      <c r="HLG174" s="68"/>
      <c r="HLH174" s="69"/>
      <c r="HLI174" s="70"/>
      <c r="HLJ174" s="67"/>
      <c r="HLK174" s="68"/>
      <c r="HLL174" s="69"/>
      <c r="HLM174" s="70"/>
      <c r="HLN174" s="67"/>
      <c r="HLO174" s="68"/>
      <c r="HLP174" s="69"/>
      <c r="HLQ174" s="70"/>
      <c r="HLR174" s="67"/>
      <c r="HLS174" s="68"/>
      <c r="HLT174" s="69"/>
      <c r="HLU174" s="70"/>
      <c r="HLV174" s="67"/>
      <c r="HLW174" s="68"/>
      <c r="HLX174" s="69"/>
      <c r="HLY174" s="70"/>
      <c r="HLZ174" s="67"/>
      <c r="HMA174" s="68"/>
      <c r="HMB174" s="69"/>
      <c r="HMC174" s="70"/>
      <c r="HMD174" s="67"/>
      <c r="HME174" s="68"/>
      <c r="HMF174" s="69"/>
      <c r="HMG174" s="70"/>
      <c r="HMH174" s="67"/>
      <c r="HMI174" s="68"/>
      <c r="HMJ174" s="69"/>
      <c r="HMK174" s="70"/>
      <c r="HML174" s="67"/>
      <c r="HMM174" s="68"/>
      <c r="HMN174" s="69"/>
      <c r="HMO174" s="70"/>
      <c r="HMP174" s="67"/>
      <c r="HMQ174" s="68"/>
      <c r="HMR174" s="69"/>
      <c r="HMS174" s="70"/>
      <c r="HMT174" s="67"/>
      <c r="HMU174" s="68"/>
      <c r="HMV174" s="69"/>
      <c r="HMW174" s="70"/>
      <c r="HMX174" s="67"/>
      <c r="HMY174" s="68"/>
      <c r="HMZ174" s="69"/>
      <c r="HNA174" s="70"/>
      <c r="HNB174" s="67"/>
      <c r="HNC174" s="68"/>
      <c r="HND174" s="69"/>
      <c r="HNE174" s="70"/>
      <c r="HNF174" s="67"/>
      <c r="HNG174" s="68"/>
      <c r="HNH174" s="69"/>
      <c r="HNI174" s="70"/>
      <c r="HNJ174" s="67"/>
      <c r="HNK174" s="68"/>
      <c r="HNL174" s="69"/>
      <c r="HNM174" s="70"/>
      <c r="HNN174" s="67"/>
      <c r="HNO174" s="68"/>
      <c r="HNP174" s="69"/>
      <c r="HNQ174" s="70"/>
      <c r="HNR174" s="67"/>
      <c r="HNS174" s="68"/>
      <c r="HNT174" s="69"/>
      <c r="HNU174" s="70"/>
      <c r="HNV174" s="67"/>
      <c r="HNW174" s="68"/>
      <c r="HNX174" s="69"/>
      <c r="HNY174" s="70"/>
      <c r="HNZ174" s="67"/>
      <c r="HOA174" s="68"/>
      <c r="HOB174" s="69"/>
      <c r="HOC174" s="70"/>
      <c r="HOD174" s="67"/>
      <c r="HOE174" s="68"/>
      <c r="HOF174" s="69"/>
      <c r="HOG174" s="70"/>
      <c r="HOH174" s="67"/>
      <c r="HOI174" s="68"/>
      <c r="HOJ174" s="69"/>
      <c r="HOK174" s="70"/>
      <c r="HOL174" s="67"/>
      <c r="HOM174" s="68"/>
      <c r="HON174" s="69"/>
      <c r="HOO174" s="70"/>
      <c r="HOP174" s="67"/>
      <c r="HOQ174" s="68"/>
      <c r="HOR174" s="69"/>
      <c r="HOS174" s="70"/>
      <c r="HOT174" s="67"/>
      <c r="HOU174" s="68"/>
      <c r="HOV174" s="69"/>
      <c r="HOW174" s="70"/>
      <c r="HOX174" s="67"/>
      <c r="HOY174" s="68"/>
      <c r="HOZ174" s="69"/>
      <c r="HPA174" s="70"/>
      <c r="HPB174" s="67"/>
      <c r="HPC174" s="68"/>
      <c r="HPD174" s="69"/>
      <c r="HPE174" s="70"/>
      <c r="HPF174" s="67"/>
      <c r="HPG174" s="68"/>
      <c r="HPH174" s="69"/>
      <c r="HPI174" s="70"/>
      <c r="HPJ174" s="67"/>
      <c r="HPK174" s="68"/>
      <c r="HPL174" s="69"/>
      <c r="HPM174" s="70"/>
      <c r="HPN174" s="67"/>
      <c r="HPO174" s="68"/>
      <c r="HPP174" s="69"/>
      <c r="HPQ174" s="70"/>
      <c r="HPR174" s="67"/>
      <c r="HPS174" s="68"/>
      <c r="HPT174" s="69"/>
      <c r="HPU174" s="70"/>
      <c r="HPV174" s="67"/>
      <c r="HPW174" s="68"/>
      <c r="HPX174" s="69"/>
      <c r="HPY174" s="70"/>
      <c r="HPZ174" s="67"/>
      <c r="HQA174" s="68"/>
      <c r="HQB174" s="69"/>
      <c r="HQC174" s="70"/>
      <c r="HQD174" s="67"/>
      <c r="HQE174" s="68"/>
      <c r="HQF174" s="69"/>
      <c r="HQG174" s="70"/>
      <c r="HQH174" s="67"/>
      <c r="HQI174" s="68"/>
      <c r="HQJ174" s="69"/>
      <c r="HQK174" s="70"/>
      <c r="HQL174" s="67"/>
      <c r="HQM174" s="68"/>
      <c r="HQN174" s="69"/>
      <c r="HQO174" s="70"/>
      <c r="HQP174" s="67"/>
      <c r="HQQ174" s="68"/>
      <c r="HQR174" s="69"/>
      <c r="HQS174" s="70"/>
      <c r="HQT174" s="67"/>
      <c r="HQU174" s="68"/>
      <c r="HQV174" s="69"/>
      <c r="HQW174" s="70"/>
      <c r="HQX174" s="67"/>
      <c r="HQY174" s="68"/>
      <c r="HQZ174" s="69"/>
      <c r="HRA174" s="70"/>
      <c r="HRB174" s="67"/>
      <c r="HRC174" s="68"/>
      <c r="HRD174" s="69"/>
      <c r="HRE174" s="70"/>
      <c r="HRF174" s="67"/>
      <c r="HRG174" s="68"/>
      <c r="HRH174" s="69"/>
      <c r="HRI174" s="70"/>
      <c r="HRJ174" s="67"/>
      <c r="HRK174" s="68"/>
      <c r="HRL174" s="69"/>
      <c r="HRM174" s="70"/>
      <c r="HRN174" s="67"/>
      <c r="HRO174" s="68"/>
      <c r="HRP174" s="69"/>
      <c r="HRQ174" s="70"/>
      <c r="HRR174" s="67"/>
      <c r="HRS174" s="68"/>
      <c r="HRT174" s="69"/>
      <c r="HRU174" s="70"/>
      <c r="HRV174" s="67"/>
      <c r="HRW174" s="68"/>
      <c r="HRX174" s="69"/>
      <c r="HRY174" s="70"/>
      <c r="HRZ174" s="67"/>
      <c r="HSA174" s="68"/>
      <c r="HSB174" s="69"/>
      <c r="HSC174" s="70"/>
      <c r="HSD174" s="67"/>
      <c r="HSE174" s="68"/>
      <c r="HSF174" s="69"/>
      <c r="HSG174" s="70"/>
      <c r="HSH174" s="67"/>
      <c r="HSI174" s="68"/>
      <c r="HSJ174" s="69"/>
      <c r="HSK174" s="70"/>
      <c r="HSL174" s="67"/>
      <c r="HSM174" s="68"/>
      <c r="HSN174" s="69"/>
      <c r="HSO174" s="70"/>
      <c r="HSP174" s="67"/>
      <c r="HSQ174" s="68"/>
      <c r="HSR174" s="69"/>
      <c r="HSS174" s="70"/>
      <c r="HST174" s="67"/>
      <c r="HSU174" s="68"/>
      <c r="HSV174" s="69"/>
      <c r="HSW174" s="70"/>
      <c r="HSX174" s="67"/>
      <c r="HSY174" s="68"/>
      <c r="HSZ174" s="69"/>
      <c r="HTA174" s="70"/>
      <c r="HTB174" s="67"/>
      <c r="HTC174" s="68"/>
      <c r="HTD174" s="69"/>
      <c r="HTE174" s="70"/>
      <c r="HTF174" s="67"/>
      <c r="HTG174" s="68"/>
      <c r="HTH174" s="69"/>
      <c r="HTI174" s="70"/>
      <c r="HTJ174" s="67"/>
      <c r="HTK174" s="68"/>
      <c r="HTL174" s="69"/>
      <c r="HTM174" s="70"/>
      <c r="HTN174" s="67"/>
      <c r="HTO174" s="68"/>
      <c r="HTP174" s="69"/>
      <c r="HTQ174" s="70"/>
      <c r="HTR174" s="67"/>
      <c r="HTS174" s="68"/>
      <c r="HTT174" s="69"/>
      <c r="HTU174" s="70"/>
      <c r="HTV174" s="67"/>
      <c r="HTW174" s="68"/>
      <c r="HTX174" s="69"/>
      <c r="HTY174" s="70"/>
      <c r="HTZ174" s="67"/>
      <c r="HUA174" s="68"/>
      <c r="HUB174" s="69"/>
      <c r="HUC174" s="70"/>
      <c r="HUD174" s="67"/>
      <c r="HUE174" s="68"/>
      <c r="HUF174" s="69"/>
      <c r="HUG174" s="70"/>
      <c r="HUH174" s="67"/>
      <c r="HUI174" s="68"/>
      <c r="HUJ174" s="69"/>
      <c r="HUK174" s="70"/>
      <c r="HUL174" s="67"/>
      <c r="HUM174" s="68"/>
      <c r="HUN174" s="69"/>
      <c r="HUO174" s="70"/>
      <c r="HUP174" s="67"/>
      <c r="HUQ174" s="68"/>
      <c r="HUR174" s="69"/>
      <c r="HUS174" s="70"/>
      <c r="HUT174" s="67"/>
      <c r="HUU174" s="68"/>
      <c r="HUV174" s="69"/>
      <c r="HUW174" s="70"/>
      <c r="HUX174" s="67"/>
      <c r="HUY174" s="68"/>
      <c r="HUZ174" s="69"/>
      <c r="HVA174" s="70"/>
      <c r="HVB174" s="67"/>
      <c r="HVC174" s="68"/>
      <c r="HVD174" s="69"/>
      <c r="HVE174" s="70"/>
      <c r="HVF174" s="67"/>
      <c r="HVG174" s="68"/>
      <c r="HVH174" s="69"/>
      <c r="HVI174" s="70"/>
      <c r="HVJ174" s="67"/>
      <c r="HVK174" s="68"/>
      <c r="HVL174" s="69"/>
      <c r="HVM174" s="70"/>
      <c r="HVN174" s="67"/>
      <c r="HVO174" s="68"/>
      <c r="HVP174" s="69"/>
      <c r="HVQ174" s="70"/>
      <c r="HVR174" s="67"/>
      <c r="HVS174" s="68"/>
      <c r="HVT174" s="69"/>
      <c r="HVU174" s="70"/>
      <c r="HVV174" s="67"/>
      <c r="HVW174" s="68"/>
      <c r="HVX174" s="69"/>
      <c r="HVY174" s="70"/>
      <c r="HVZ174" s="67"/>
      <c r="HWA174" s="68"/>
      <c r="HWB174" s="69"/>
      <c r="HWC174" s="70"/>
      <c r="HWD174" s="67"/>
      <c r="HWE174" s="68"/>
      <c r="HWF174" s="69"/>
      <c r="HWG174" s="70"/>
      <c r="HWH174" s="67"/>
      <c r="HWI174" s="68"/>
      <c r="HWJ174" s="69"/>
      <c r="HWK174" s="70"/>
      <c r="HWL174" s="67"/>
      <c r="HWM174" s="68"/>
      <c r="HWN174" s="69"/>
      <c r="HWO174" s="70"/>
      <c r="HWP174" s="67"/>
      <c r="HWQ174" s="68"/>
      <c r="HWR174" s="69"/>
      <c r="HWS174" s="70"/>
      <c r="HWT174" s="67"/>
      <c r="HWU174" s="68"/>
      <c r="HWV174" s="69"/>
      <c r="HWW174" s="70"/>
      <c r="HWX174" s="67"/>
      <c r="HWY174" s="68"/>
      <c r="HWZ174" s="69"/>
      <c r="HXA174" s="70"/>
      <c r="HXB174" s="67"/>
      <c r="HXC174" s="68"/>
      <c r="HXD174" s="69"/>
      <c r="HXE174" s="70"/>
      <c r="HXF174" s="67"/>
      <c r="HXG174" s="68"/>
      <c r="HXH174" s="69"/>
      <c r="HXI174" s="70"/>
      <c r="HXJ174" s="67"/>
      <c r="HXK174" s="68"/>
      <c r="HXL174" s="69"/>
      <c r="HXM174" s="70"/>
      <c r="HXN174" s="67"/>
      <c r="HXO174" s="68"/>
      <c r="HXP174" s="69"/>
      <c r="HXQ174" s="70"/>
      <c r="HXR174" s="67"/>
      <c r="HXS174" s="68"/>
      <c r="HXT174" s="69"/>
      <c r="HXU174" s="70"/>
      <c r="HXV174" s="67"/>
      <c r="HXW174" s="68"/>
      <c r="HXX174" s="69"/>
      <c r="HXY174" s="70"/>
      <c r="HXZ174" s="67"/>
      <c r="HYA174" s="68"/>
      <c r="HYB174" s="69"/>
      <c r="HYC174" s="70"/>
      <c r="HYD174" s="67"/>
      <c r="HYE174" s="68"/>
      <c r="HYF174" s="69"/>
      <c r="HYG174" s="70"/>
      <c r="HYH174" s="67"/>
      <c r="HYI174" s="68"/>
      <c r="HYJ174" s="69"/>
      <c r="HYK174" s="70"/>
      <c r="HYL174" s="67"/>
      <c r="HYM174" s="68"/>
      <c r="HYN174" s="69"/>
      <c r="HYO174" s="70"/>
      <c r="HYP174" s="67"/>
      <c r="HYQ174" s="68"/>
      <c r="HYR174" s="69"/>
      <c r="HYS174" s="70"/>
      <c r="HYT174" s="67"/>
      <c r="HYU174" s="68"/>
      <c r="HYV174" s="69"/>
      <c r="HYW174" s="70"/>
      <c r="HYX174" s="67"/>
      <c r="HYY174" s="68"/>
      <c r="HYZ174" s="69"/>
      <c r="HZA174" s="70"/>
      <c r="HZB174" s="67"/>
      <c r="HZC174" s="68"/>
      <c r="HZD174" s="69"/>
      <c r="HZE174" s="70"/>
      <c r="HZF174" s="67"/>
      <c r="HZG174" s="68"/>
      <c r="HZH174" s="69"/>
      <c r="HZI174" s="70"/>
      <c r="HZJ174" s="67"/>
      <c r="HZK174" s="68"/>
      <c r="HZL174" s="69"/>
      <c r="HZM174" s="70"/>
      <c r="HZN174" s="67"/>
      <c r="HZO174" s="68"/>
      <c r="HZP174" s="69"/>
      <c r="HZQ174" s="70"/>
      <c r="HZR174" s="67"/>
      <c r="HZS174" s="68"/>
      <c r="HZT174" s="69"/>
      <c r="HZU174" s="70"/>
      <c r="HZV174" s="67"/>
      <c r="HZW174" s="68"/>
      <c r="HZX174" s="69"/>
      <c r="HZY174" s="70"/>
      <c r="HZZ174" s="67"/>
      <c r="IAA174" s="68"/>
      <c r="IAB174" s="69"/>
      <c r="IAC174" s="70"/>
      <c r="IAD174" s="67"/>
      <c r="IAE174" s="68"/>
      <c r="IAF174" s="69"/>
      <c r="IAG174" s="70"/>
      <c r="IAH174" s="67"/>
      <c r="IAI174" s="68"/>
      <c r="IAJ174" s="69"/>
      <c r="IAK174" s="70"/>
      <c r="IAL174" s="67"/>
      <c r="IAM174" s="68"/>
      <c r="IAN174" s="69"/>
      <c r="IAO174" s="70"/>
      <c r="IAP174" s="67"/>
      <c r="IAQ174" s="68"/>
      <c r="IAR174" s="69"/>
      <c r="IAS174" s="70"/>
      <c r="IAT174" s="67"/>
      <c r="IAU174" s="68"/>
      <c r="IAV174" s="69"/>
      <c r="IAW174" s="70"/>
      <c r="IAX174" s="67"/>
      <c r="IAY174" s="68"/>
      <c r="IAZ174" s="69"/>
      <c r="IBA174" s="70"/>
      <c r="IBB174" s="67"/>
      <c r="IBC174" s="68"/>
      <c r="IBD174" s="69"/>
      <c r="IBE174" s="70"/>
      <c r="IBF174" s="67"/>
      <c r="IBG174" s="68"/>
      <c r="IBH174" s="69"/>
      <c r="IBI174" s="70"/>
      <c r="IBJ174" s="67"/>
      <c r="IBK174" s="68"/>
      <c r="IBL174" s="69"/>
      <c r="IBM174" s="70"/>
      <c r="IBN174" s="67"/>
      <c r="IBO174" s="68"/>
      <c r="IBP174" s="69"/>
      <c r="IBQ174" s="70"/>
      <c r="IBR174" s="67"/>
      <c r="IBS174" s="68"/>
      <c r="IBT174" s="69"/>
      <c r="IBU174" s="70"/>
      <c r="IBV174" s="67"/>
      <c r="IBW174" s="68"/>
      <c r="IBX174" s="69"/>
      <c r="IBY174" s="70"/>
      <c r="IBZ174" s="67"/>
      <c r="ICA174" s="68"/>
      <c r="ICB174" s="69"/>
      <c r="ICC174" s="70"/>
      <c r="ICD174" s="67"/>
      <c r="ICE174" s="68"/>
      <c r="ICF174" s="69"/>
      <c r="ICG174" s="70"/>
      <c r="ICH174" s="67"/>
      <c r="ICI174" s="68"/>
      <c r="ICJ174" s="69"/>
      <c r="ICK174" s="70"/>
      <c r="ICL174" s="67"/>
      <c r="ICM174" s="68"/>
      <c r="ICN174" s="69"/>
      <c r="ICO174" s="70"/>
      <c r="ICP174" s="67"/>
      <c r="ICQ174" s="68"/>
      <c r="ICR174" s="69"/>
      <c r="ICS174" s="70"/>
      <c r="ICT174" s="67"/>
      <c r="ICU174" s="68"/>
      <c r="ICV174" s="69"/>
      <c r="ICW174" s="70"/>
      <c r="ICX174" s="67"/>
      <c r="ICY174" s="68"/>
      <c r="ICZ174" s="69"/>
      <c r="IDA174" s="70"/>
      <c r="IDB174" s="67"/>
      <c r="IDC174" s="68"/>
      <c r="IDD174" s="69"/>
      <c r="IDE174" s="70"/>
      <c r="IDF174" s="67"/>
      <c r="IDG174" s="68"/>
      <c r="IDH174" s="69"/>
      <c r="IDI174" s="70"/>
      <c r="IDJ174" s="67"/>
      <c r="IDK174" s="68"/>
      <c r="IDL174" s="69"/>
      <c r="IDM174" s="70"/>
      <c r="IDN174" s="67"/>
      <c r="IDO174" s="68"/>
      <c r="IDP174" s="69"/>
      <c r="IDQ174" s="70"/>
      <c r="IDR174" s="67"/>
      <c r="IDS174" s="68"/>
      <c r="IDT174" s="69"/>
      <c r="IDU174" s="70"/>
      <c r="IDV174" s="67"/>
      <c r="IDW174" s="68"/>
      <c r="IDX174" s="69"/>
      <c r="IDY174" s="70"/>
      <c r="IDZ174" s="67"/>
      <c r="IEA174" s="68"/>
      <c r="IEB174" s="69"/>
      <c r="IEC174" s="70"/>
      <c r="IED174" s="67"/>
      <c r="IEE174" s="68"/>
      <c r="IEF174" s="69"/>
      <c r="IEG174" s="70"/>
      <c r="IEH174" s="67"/>
      <c r="IEI174" s="68"/>
      <c r="IEJ174" s="69"/>
      <c r="IEK174" s="70"/>
      <c r="IEL174" s="67"/>
      <c r="IEM174" s="68"/>
      <c r="IEN174" s="69"/>
      <c r="IEO174" s="70"/>
      <c r="IEP174" s="67"/>
      <c r="IEQ174" s="68"/>
      <c r="IER174" s="69"/>
      <c r="IES174" s="70"/>
      <c r="IET174" s="67"/>
      <c r="IEU174" s="68"/>
      <c r="IEV174" s="69"/>
      <c r="IEW174" s="70"/>
      <c r="IEX174" s="67"/>
      <c r="IEY174" s="68"/>
      <c r="IEZ174" s="69"/>
      <c r="IFA174" s="70"/>
      <c r="IFB174" s="67"/>
      <c r="IFC174" s="68"/>
      <c r="IFD174" s="69"/>
      <c r="IFE174" s="70"/>
      <c r="IFF174" s="67"/>
      <c r="IFG174" s="68"/>
      <c r="IFH174" s="69"/>
      <c r="IFI174" s="70"/>
      <c r="IFJ174" s="67"/>
      <c r="IFK174" s="68"/>
      <c r="IFL174" s="69"/>
      <c r="IFM174" s="70"/>
      <c r="IFN174" s="67"/>
      <c r="IFO174" s="68"/>
      <c r="IFP174" s="69"/>
      <c r="IFQ174" s="70"/>
      <c r="IFR174" s="67"/>
      <c r="IFS174" s="68"/>
      <c r="IFT174" s="69"/>
      <c r="IFU174" s="70"/>
      <c r="IFV174" s="67"/>
      <c r="IFW174" s="68"/>
      <c r="IFX174" s="69"/>
      <c r="IFY174" s="70"/>
      <c r="IFZ174" s="67"/>
      <c r="IGA174" s="68"/>
      <c r="IGB174" s="69"/>
      <c r="IGC174" s="70"/>
      <c r="IGD174" s="67"/>
      <c r="IGE174" s="68"/>
      <c r="IGF174" s="69"/>
      <c r="IGG174" s="70"/>
      <c r="IGH174" s="67"/>
      <c r="IGI174" s="68"/>
      <c r="IGJ174" s="69"/>
      <c r="IGK174" s="70"/>
      <c r="IGL174" s="67"/>
      <c r="IGM174" s="68"/>
      <c r="IGN174" s="69"/>
      <c r="IGO174" s="70"/>
      <c r="IGP174" s="67"/>
      <c r="IGQ174" s="68"/>
      <c r="IGR174" s="69"/>
      <c r="IGS174" s="70"/>
      <c r="IGT174" s="67"/>
      <c r="IGU174" s="68"/>
      <c r="IGV174" s="69"/>
      <c r="IGW174" s="70"/>
      <c r="IGX174" s="67"/>
      <c r="IGY174" s="68"/>
      <c r="IGZ174" s="69"/>
      <c r="IHA174" s="70"/>
      <c r="IHB174" s="67"/>
      <c r="IHC174" s="68"/>
      <c r="IHD174" s="69"/>
      <c r="IHE174" s="70"/>
      <c r="IHF174" s="67"/>
      <c r="IHG174" s="68"/>
      <c r="IHH174" s="69"/>
      <c r="IHI174" s="70"/>
      <c r="IHJ174" s="67"/>
      <c r="IHK174" s="68"/>
      <c r="IHL174" s="69"/>
      <c r="IHM174" s="70"/>
      <c r="IHN174" s="67"/>
      <c r="IHO174" s="68"/>
      <c r="IHP174" s="69"/>
      <c r="IHQ174" s="70"/>
      <c r="IHR174" s="67"/>
      <c r="IHS174" s="68"/>
      <c r="IHT174" s="69"/>
      <c r="IHU174" s="70"/>
      <c r="IHV174" s="67"/>
      <c r="IHW174" s="68"/>
      <c r="IHX174" s="69"/>
      <c r="IHY174" s="70"/>
      <c r="IHZ174" s="67"/>
      <c r="IIA174" s="68"/>
      <c r="IIB174" s="69"/>
      <c r="IIC174" s="70"/>
      <c r="IID174" s="67"/>
      <c r="IIE174" s="68"/>
      <c r="IIF174" s="69"/>
      <c r="IIG174" s="70"/>
      <c r="IIH174" s="67"/>
      <c r="III174" s="68"/>
      <c r="IIJ174" s="69"/>
      <c r="IIK174" s="70"/>
      <c r="IIL174" s="67"/>
      <c r="IIM174" s="68"/>
      <c r="IIN174" s="69"/>
      <c r="IIO174" s="70"/>
      <c r="IIP174" s="67"/>
      <c r="IIQ174" s="68"/>
      <c r="IIR174" s="69"/>
      <c r="IIS174" s="70"/>
      <c r="IIT174" s="67"/>
      <c r="IIU174" s="68"/>
      <c r="IIV174" s="69"/>
      <c r="IIW174" s="70"/>
      <c r="IIX174" s="67"/>
      <c r="IIY174" s="68"/>
      <c r="IIZ174" s="69"/>
      <c r="IJA174" s="70"/>
      <c r="IJB174" s="67"/>
      <c r="IJC174" s="68"/>
      <c r="IJD174" s="69"/>
      <c r="IJE174" s="70"/>
      <c r="IJF174" s="67"/>
      <c r="IJG174" s="68"/>
      <c r="IJH174" s="69"/>
      <c r="IJI174" s="70"/>
      <c r="IJJ174" s="67"/>
      <c r="IJK174" s="68"/>
      <c r="IJL174" s="69"/>
      <c r="IJM174" s="70"/>
      <c r="IJN174" s="67"/>
      <c r="IJO174" s="68"/>
      <c r="IJP174" s="69"/>
      <c r="IJQ174" s="70"/>
      <c r="IJR174" s="67"/>
      <c r="IJS174" s="68"/>
      <c r="IJT174" s="69"/>
      <c r="IJU174" s="70"/>
      <c r="IJV174" s="67"/>
      <c r="IJW174" s="68"/>
      <c r="IJX174" s="69"/>
      <c r="IJY174" s="70"/>
      <c r="IJZ174" s="67"/>
      <c r="IKA174" s="68"/>
      <c r="IKB174" s="69"/>
      <c r="IKC174" s="70"/>
      <c r="IKD174" s="67"/>
      <c r="IKE174" s="68"/>
      <c r="IKF174" s="69"/>
      <c r="IKG174" s="70"/>
      <c r="IKH174" s="67"/>
      <c r="IKI174" s="68"/>
      <c r="IKJ174" s="69"/>
      <c r="IKK174" s="70"/>
      <c r="IKL174" s="67"/>
      <c r="IKM174" s="68"/>
      <c r="IKN174" s="69"/>
      <c r="IKO174" s="70"/>
      <c r="IKP174" s="67"/>
      <c r="IKQ174" s="68"/>
      <c r="IKR174" s="69"/>
      <c r="IKS174" s="70"/>
      <c r="IKT174" s="67"/>
      <c r="IKU174" s="68"/>
      <c r="IKV174" s="69"/>
      <c r="IKW174" s="70"/>
      <c r="IKX174" s="67"/>
      <c r="IKY174" s="68"/>
      <c r="IKZ174" s="69"/>
      <c r="ILA174" s="70"/>
      <c r="ILB174" s="67"/>
      <c r="ILC174" s="68"/>
      <c r="ILD174" s="69"/>
      <c r="ILE174" s="70"/>
      <c r="ILF174" s="67"/>
      <c r="ILG174" s="68"/>
      <c r="ILH174" s="69"/>
      <c r="ILI174" s="70"/>
      <c r="ILJ174" s="67"/>
      <c r="ILK174" s="68"/>
      <c r="ILL174" s="69"/>
      <c r="ILM174" s="70"/>
      <c r="ILN174" s="67"/>
      <c r="ILO174" s="68"/>
      <c r="ILP174" s="69"/>
      <c r="ILQ174" s="70"/>
      <c r="ILR174" s="67"/>
      <c r="ILS174" s="68"/>
      <c r="ILT174" s="69"/>
      <c r="ILU174" s="70"/>
      <c r="ILV174" s="67"/>
      <c r="ILW174" s="68"/>
      <c r="ILX174" s="69"/>
      <c r="ILY174" s="70"/>
      <c r="ILZ174" s="67"/>
      <c r="IMA174" s="68"/>
      <c r="IMB174" s="69"/>
      <c r="IMC174" s="70"/>
      <c r="IMD174" s="67"/>
      <c r="IME174" s="68"/>
      <c r="IMF174" s="69"/>
      <c r="IMG174" s="70"/>
      <c r="IMH174" s="67"/>
      <c r="IMI174" s="68"/>
      <c r="IMJ174" s="69"/>
      <c r="IMK174" s="70"/>
      <c r="IML174" s="67"/>
      <c r="IMM174" s="68"/>
      <c r="IMN174" s="69"/>
      <c r="IMO174" s="70"/>
      <c r="IMP174" s="67"/>
      <c r="IMQ174" s="68"/>
      <c r="IMR174" s="69"/>
      <c r="IMS174" s="70"/>
      <c r="IMT174" s="67"/>
      <c r="IMU174" s="68"/>
      <c r="IMV174" s="69"/>
      <c r="IMW174" s="70"/>
      <c r="IMX174" s="67"/>
      <c r="IMY174" s="68"/>
      <c r="IMZ174" s="69"/>
      <c r="INA174" s="70"/>
      <c r="INB174" s="67"/>
      <c r="INC174" s="68"/>
      <c r="IND174" s="69"/>
      <c r="INE174" s="70"/>
      <c r="INF174" s="67"/>
      <c r="ING174" s="68"/>
      <c r="INH174" s="69"/>
      <c r="INI174" s="70"/>
      <c r="INJ174" s="67"/>
      <c r="INK174" s="68"/>
      <c r="INL174" s="69"/>
      <c r="INM174" s="70"/>
      <c r="INN174" s="67"/>
      <c r="INO174" s="68"/>
      <c r="INP174" s="69"/>
      <c r="INQ174" s="70"/>
      <c r="INR174" s="67"/>
      <c r="INS174" s="68"/>
      <c r="INT174" s="69"/>
      <c r="INU174" s="70"/>
      <c r="INV174" s="67"/>
      <c r="INW174" s="68"/>
      <c r="INX174" s="69"/>
      <c r="INY174" s="70"/>
      <c r="INZ174" s="67"/>
      <c r="IOA174" s="68"/>
      <c r="IOB174" s="69"/>
      <c r="IOC174" s="70"/>
      <c r="IOD174" s="67"/>
      <c r="IOE174" s="68"/>
      <c r="IOF174" s="69"/>
      <c r="IOG174" s="70"/>
      <c r="IOH174" s="67"/>
      <c r="IOI174" s="68"/>
      <c r="IOJ174" s="69"/>
      <c r="IOK174" s="70"/>
      <c r="IOL174" s="67"/>
      <c r="IOM174" s="68"/>
      <c r="ION174" s="69"/>
      <c r="IOO174" s="70"/>
      <c r="IOP174" s="67"/>
      <c r="IOQ174" s="68"/>
      <c r="IOR174" s="69"/>
      <c r="IOS174" s="70"/>
      <c r="IOT174" s="67"/>
      <c r="IOU174" s="68"/>
      <c r="IOV174" s="69"/>
      <c r="IOW174" s="70"/>
      <c r="IOX174" s="67"/>
      <c r="IOY174" s="68"/>
      <c r="IOZ174" s="69"/>
      <c r="IPA174" s="70"/>
      <c r="IPB174" s="67"/>
      <c r="IPC174" s="68"/>
      <c r="IPD174" s="69"/>
      <c r="IPE174" s="70"/>
      <c r="IPF174" s="67"/>
      <c r="IPG174" s="68"/>
      <c r="IPH174" s="69"/>
      <c r="IPI174" s="70"/>
      <c r="IPJ174" s="67"/>
      <c r="IPK174" s="68"/>
      <c r="IPL174" s="69"/>
      <c r="IPM174" s="70"/>
      <c r="IPN174" s="67"/>
      <c r="IPO174" s="68"/>
      <c r="IPP174" s="69"/>
      <c r="IPQ174" s="70"/>
      <c r="IPR174" s="67"/>
      <c r="IPS174" s="68"/>
      <c r="IPT174" s="69"/>
      <c r="IPU174" s="70"/>
      <c r="IPV174" s="67"/>
      <c r="IPW174" s="68"/>
      <c r="IPX174" s="69"/>
      <c r="IPY174" s="70"/>
      <c r="IPZ174" s="67"/>
      <c r="IQA174" s="68"/>
      <c r="IQB174" s="69"/>
      <c r="IQC174" s="70"/>
      <c r="IQD174" s="67"/>
      <c r="IQE174" s="68"/>
      <c r="IQF174" s="69"/>
      <c r="IQG174" s="70"/>
      <c r="IQH174" s="67"/>
      <c r="IQI174" s="68"/>
      <c r="IQJ174" s="69"/>
      <c r="IQK174" s="70"/>
      <c r="IQL174" s="67"/>
      <c r="IQM174" s="68"/>
      <c r="IQN174" s="69"/>
      <c r="IQO174" s="70"/>
      <c r="IQP174" s="67"/>
      <c r="IQQ174" s="68"/>
      <c r="IQR174" s="69"/>
      <c r="IQS174" s="70"/>
      <c r="IQT174" s="67"/>
      <c r="IQU174" s="68"/>
      <c r="IQV174" s="69"/>
      <c r="IQW174" s="70"/>
      <c r="IQX174" s="67"/>
      <c r="IQY174" s="68"/>
      <c r="IQZ174" s="69"/>
      <c r="IRA174" s="70"/>
      <c r="IRB174" s="67"/>
      <c r="IRC174" s="68"/>
      <c r="IRD174" s="69"/>
      <c r="IRE174" s="70"/>
      <c r="IRF174" s="67"/>
      <c r="IRG174" s="68"/>
      <c r="IRH174" s="69"/>
      <c r="IRI174" s="70"/>
      <c r="IRJ174" s="67"/>
      <c r="IRK174" s="68"/>
      <c r="IRL174" s="69"/>
      <c r="IRM174" s="70"/>
      <c r="IRN174" s="67"/>
      <c r="IRO174" s="68"/>
      <c r="IRP174" s="69"/>
      <c r="IRQ174" s="70"/>
      <c r="IRR174" s="67"/>
      <c r="IRS174" s="68"/>
      <c r="IRT174" s="69"/>
      <c r="IRU174" s="70"/>
      <c r="IRV174" s="67"/>
      <c r="IRW174" s="68"/>
      <c r="IRX174" s="69"/>
      <c r="IRY174" s="70"/>
      <c r="IRZ174" s="67"/>
      <c r="ISA174" s="68"/>
      <c r="ISB174" s="69"/>
      <c r="ISC174" s="70"/>
      <c r="ISD174" s="67"/>
      <c r="ISE174" s="68"/>
      <c r="ISF174" s="69"/>
      <c r="ISG174" s="70"/>
      <c r="ISH174" s="67"/>
      <c r="ISI174" s="68"/>
      <c r="ISJ174" s="69"/>
      <c r="ISK174" s="70"/>
      <c r="ISL174" s="67"/>
      <c r="ISM174" s="68"/>
      <c r="ISN174" s="69"/>
      <c r="ISO174" s="70"/>
      <c r="ISP174" s="67"/>
      <c r="ISQ174" s="68"/>
      <c r="ISR174" s="69"/>
      <c r="ISS174" s="70"/>
      <c r="IST174" s="67"/>
      <c r="ISU174" s="68"/>
      <c r="ISV174" s="69"/>
      <c r="ISW174" s="70"/>
      <c r="ISX174" s="67"/>
      <c r="ISY174" s="68"/>
      <c r="ISZ174" s="69"/>
      <c r="ITA174" s="70"/>
      <c r="ITB174" s="67"/>
      <c r="ITC174" s="68"/>
      <c r="ITD174" s="69"/>
      <c r="ITE174" s="70"/>
      <c r="ITF174" s="67"/>
      <c r="ITG174" s="68"/>
      <c r="ITH174" s="69"/>
      <c r="ITI174" s="70"/>
      <c r="ITJ174" s="67"/>
      <c r="ITK174" s="68"/>
      <c r="ITL174" s="69"/>
      <c r="ITM174" s="70"/>
      <c r="ITN174" s="67"/>
      <c r="ITO174" s="68"/>
      <c r="ITP174" s="69"/>
      <c r="ITQ174" s="70"/>
      <c r="ITR174" s="67"/>
      <c r="ITS174" s="68"/>
      <c r="ITT174" s="69"/>
      <c r="ITU174" s="70"/>
      <c r="ITV174" s="67"/>
      <c r="ITW174" s="68"/>
      <c r="ITX174" s="69"/>
      <c r="ITY174" s="70"/>
      <c r="ITZ174" s="67"/>
      <c r="IUA174" s="68"/>
      <c r="IUB174" s="69"/>
      <c r="IUC174" s="70"/>
      <c r="IUD174" s="67"/>
      <c r="IUE174" s="68"/>
      <c r="IUF174" s="69"/>
      <c r="IUG174" s="70"/>
      <c r="IUH174" s="67"/>
      <c r="IUI174" s="68"/>
      <c r="IUJ174" s="69"/>
      <c r="IUK174" s="70"/>
      <c r="IUL174" s="67"/>
      <c r="IUM174" s="68"/>
      <c r="IUN174" s="69"/>
      <c r="IUO174" s="70"/>
      <c r="IUP174" s="67"/>
      <c r="IUQ174" s="68"/>
      <c r="IUR174" s="69"/>
      <c r="IUS174" s="70"/>
      <c r="IUT174" s="67"/>
      <c r="IUU174" s="68"/>
      <c r="IUV174" s="69"/>
      <c r="IUW174" s="70"/>
      <c r="IUX174" s="67"/>
      <c r="IUY174" s="68"/>
      <c r="IUZ174" s="69"/>
      <c r="IVA174" s="70"/>
      <c r="IVB174" s="67"/>
      <c r="IVC174" s="68"/>
      <c r="IVD174" s="69"/>
      <c r="IVE174" s="70"/>
      <c r="IVF174" s="67"/>
      <c r="IVG174" s="68"/>
      <c r="IVH174" s="69"/>
      <c r="IVI174" s="70"/>
      <c r="IVJ174" s="67"/>
      <c r="IVK174" s="68"/>
      <c r="IVL174" s="69"/>
      <c r="IVM174" s="70"/>
      <c r="IVN174" s="67"/>
      <c r="IVO174" s="68"/>
      <c r="IVP174" s="69"/>
      <c r="IVQ174" s="70"/>
      <c r="IVR174" s="67"/>
      <c r="IVS174" s="68"/>
      <c r="IVT174" s="69"/>
      <c r="IVU174" s="70"/>
      <c r="IVV174" s="67"/>
      <c r="IVW174" s="68"/>
      <c r="IVX174" s="69"/>
      <c r="IVY174" s="70"/>
      <c r="IVZ174" s="67"/>
      <c r="IWA174" s="68"/>
      <c r="IWB174" s="69"/>
      <c r="IWC174" s="70"/>
      <c r="IWD174" s="67"/>
      <c r="IWE174" s="68"/>
      <c r="IWF174" s="69"/>
      <c r="IWG174" s="70"/>
      <c r="IWH174" s="67"/>
      <c r="IWI174" s="68"/>
      <c r="IWJ174" s="69"/>
      <c r="IWK174" s="70"/>
      <c r="IWL174" s="67"/>
      <c r="IWM174" s="68"/>
      <c r="IWN174" s="69"/>
      <c r="IWO174" s="70"/>
      <c r="IWP174" s="67"/>
      <c r="IWQ174" s="68"/>
      <c r="IWR174" s="69"/>
      <c r="IWS174" s="70"/>
      <c r="IWT174" s="67"/>
      <c r="IWU174" s="68"/>
      <c r="IWV174" s="69"/>
      <c r="IWW174" s="70"/>
      <c r="IWX174" s="67"/>
      <c r="IWY174" s="68"/>
      <c r="IWZ174" s="69"/>
      <c r="IXA174" s="70"/>
      <c r="IXB174" s="67"/>
      <c r="IXC174" s="68"/>
      <c r="IXD174" s="69"/>
      <c r="IXE174" s="70"/>
      <c r="IXF174" s="67"/>
      <c r="IXG174" s="68"/>
      <c r="IXH174" s="69"/>
      <c r="IXI174" s="70"/>
      <c r="IXJ174" s="67"/>
      <c r="IXK174" s="68"/>
      <c r="IXL174" s="69"/>
      <c r="IXM174" s="70"/>
      <c r="IXN174" s="67"/>
      <c r="IXO174" s="68"/>
      <c r="IXP174" s="69"/>
      <c r="IXQ174" s="70"/>
      <c r="IXR174" s="67"/>
      <c r="IXS174" s="68"/>
      <c r="IXT174" s="69"/>
      <c r="IXU174" s="70"/>
      <c r="IXV174" s="67"/>
      <c r="IXW174" s="68"/>
      <c r="IXX174" s="69"/>
      <c r="IXY174" s="70"/>
      <c r="IXZ174" s="67"/>
      <c r="IYA174" s="68"/>
      <c r="IYB174" s="69"/>
      <c r="IYC174" s="70"/>
      <c r="IYD174" s="67"/>
      <c r="IYE174" s="68"/>
      <c r="IYF174" s="69"/>
      <c r="IYG174" s="70"/>
      <c r="IYH174" s="67"/>
      <c r="IYI174" s="68"/>
      <c r="IYJ174" s="69"/>
      <c r="IYK174" s="70"/>
      <c r="IYL174" s="67"/>
      <c r="IYM174" s="68"/>
      <c r="IYN174" s="69"/>
      <c r="IYO174" s="70"/>
      <c r="IYP174" s="67"/>
      <c r="IYQ174" s="68"/>
      <c r="IYR174" s="69"/>
      <c r="IYS174" s="70"/>
      <c r="IYT174" s="67"/>
      <c r="IYU174" s="68"/>
      <c r="IYV174" s="69"/>
      <c r="IYW174" s="70"/>
      <c r="IYX174" s="67"/>
      <c r="IYY174" s="68"/>
      <c r="IYZ174" s="69"/>
      <c r="IZA174" s="70"/>
      <c r="IZB174" s="67"/>
      <c r="IZC174" s="68"/>
      <c r="IZD174" s="69"/>
      <c r="IZE174" s="70"/>
      <c r="IZF174" s="67"/>
      <c r="IZG174" s="68"/>
      <c r="IZH174" s="69"/>
      <c r="IZI174" s="70"/>
      <c r="IZJ174" s="67"/>
      <c r="IZK174" s="68"/>
      <c r="IZL174" s="69"/>
      <c r="IZM174" s="70"/>
      <c r="IZN174" s="67"/>
      <c r="IZO174" s="68"/>
      <c r="IZP174" s="69"/>
      <c r="IZQ174" s="70"/>
      <c r="IZR174" s="67"/>
      <c r="IZS174" s="68"/>
      <c r="IZT174" s="69"/>
      <c r="IZU174" s="70"/>
      <c r="IZV174" s="67"/>
      <c r="IZW174" s="68"/>
      <c r="IZX174" s="69"/>
      <c r="IZY174" s="70"/>
      <c r="IZZ174" s="67"/>
      <c r="JAA174" s="68"/>
      <c r="JAB174" s="69"/>
      <c r="JAC174" s="70"/>
      <c r="JAD174" s="67"/>
      <c r="JAE174" s="68"/>
      <c r="JAF174" s="69"/>
      <c r="JAG174" s="70"/>
      <c r="JAH174" s="67"/>
      <c r="JAI174" s="68"/>
      <c r="JAJ174" s="69"/>
      <c r="JAK174" s="70"/>
      <c r="JAL174" s="67"/>
      <c r="JAM174" s="68"/>
      <c r="JAN174" s="69"/>
      <c r="JAO174" s="70"/>
      <c r="JAP174" s="67"/>
      <c r="JAQ174" s="68"/>
      <c r="JAR174" s="69"/>
      <c r="JAS174" s="70"/>
      <c r="JAT174" s="67"/>
      <c r="JAU174" s="68"/>
      <c r="JAV174" s="69"/>
      <c r="JAW174" s="70"/>
      <c r="JAX174" s="67"/>
      <c r="JAY174" s="68"/>
      <c r="JAZ174" s="69"/>
      <c r="JBA174" s="70"/>
      <c r="JBB174" s="67"/>
      <c r="JBC174" s="68"/>
      <c r="JBD174" s="69"/>
      <c r="JBE174" s="70"/>
      <c r="JBF174" s="67"/>
      <c r="JBG174" s="68"/>
      <c r="JBH174" s="69"/>
      <c r="JBI174" s="70"/>
      <c r="JBJ174" s="67"/>
      <c r="JBK174" s="68"/>
      <c r="JBL174" s="69"/>
      <c r="JBM174" s="70"/>
      <c r="JBN174" s="67"/>
      <c r="JBO174" s="68"/>
      <c r="JBP174" s="69"/>
      <c r="JBQ174" s="70"/>
      <c r="JBR174" s="67"/>
      <c r="JBS174" s="68"/>
      <c r="JBT174" s="69"/>
      <c r="JBU174" s="70"/>
      <c r="JBV174" s="67"/>
      <c r="JBW174" s="68"/>
      <c r="JBX174" s="69"/>
      <c r="JBY174" s="70"/>
      <c r="JBZ174" s="67"/>
      <c r="JCA174" s="68"/>
      <c r="JCB174" s="69"/>
      <c r="JCC174" s="70"/>
      <c r="JCD174" s="67"/>
      <c r="JCE174" s="68"/>
      <c r="JCF174" s="69"/>
      <c r="JCG174" s="70"/>
      <c r="JCH174" s="67"/>
      <c r="JCI174" s="68"/>
      <c r="JCJ174" s="69"/>
      <c r="JCK174" s="70"/>
      <c r="JCL174" s="67"/>
      <c r="JCM174" s="68"/>
      <c r="JCN174" s="69"/>
      <c r="JCO174" s="70"/>
      <c r="JCP174" s="67"/>
      <c r="JCQ174" s="68"/>
      <c r="JCR174" s="69"/>
      <c r="JCS174" s="70"/>
      <c r="JCT174" s="67"/>
      <c r="JCU174" s="68"/>
      <c r="JCV174" s="69"/>
      <c r="JCW174" s="70"/>
      <c r="JCX174" s="67"/>
      <c r="JCY174" s="68"/>
      <c r="JCZ174" s="69"/>
      <c r="JDA174" s="70"/>
      <c r="JDB174" s="67"/>
      <c r="JDC174" s="68"/>
      <c r="JDD174" s="69"/>
      <c r="JDE174" s="70"/>
      <c r="JDF174" s="67"/>
      <c r="JDG174" s="68"/>
      <c r="JDH174" s="69"/>
      <c r="JDI174" s="70"/>
      <c r="JDJ174" s="67"/>
      <c r="JDK174" s="68"/>
      <c r="JDL174" s="69"/>
      <c r="JDM174" s="70"/>
      <c r="JDN174" s="67"/>
      <c r="JDO174" s="68"/>
      <c r="JDP174" s="69"/>
      <c r="JDQ174" s="70"/>
      <c r="JDR174" s="67"/>
      <c r="JDS174" s="68"/>
      <c r="JDT174" s="69"/>
      <c r="JDU174" s="70"/>
      <c r="JDV174" s="67"/>
      <c r="JDW174" s="68"/>
      <c r="JDX174" s="69"/>
      <c r="JDY174" s="70"/>
      <c r="JDZ174" s="67"/>
      <c r="JEA174" s="68"/>
      <c r="JEB174" s="69"/>
      <c r="JEC174" s="70"/>
      <c r="JED174" s="67"/>
      <c r="JEE174" s="68"/>
      <c r="JEF174" s="69"/>
      <c r="JEG174" s="70"/>
      <c r="JEH174" s="67"/>
      <c r="JEI174" s="68"/>
      <c r="JEJ174" s="69"/>
      <c r="JEK174" s="70"/>
      <c r="JEL174" s="67"/>
      <c r="JEM174" s="68"/>
      <c r="JEN174" s="69"/>
      <c r="JEO174" s="70"/>
      <c r="JEP174" s="67"/>
      <c r="JEQ174" s="68"/>
      <c r="JER174" s="69"/>
      <c r="JES174" s="70"/>
      <c r="JET174" s="67"/>
      <c r="JEU174" s="68"/>
      <c r="JEV174" s="69"/>
      <c r="JEW174" s="70"/>
      <c r="JEX174" s="67"/>
      <c r="JEY174" s="68"/>
      <c r="JEZ174" s="69"/>
      <c r="JFA174" s="70"/>
      <c r="JFB174" s="67"/>
      <c r="JFC174" s="68"/>
      <c r="JFD174" s="69"/>
      <c r="JFE174" s="70"/>
      <c r="JFF174" s="67"/>
      <c r="JFG174" s="68"/>
      <c r="JFH174" s="69"/>
      <c r="JFI174" s="70"/>
      <c r="JFJ174" s="67"/>
      <c r="JFK174" s="68"/>
      <c r="JFL174" s="69"/>
      <c r="JFM174" s="70"/>
      <c r="JFN174" s="67"/>
      <c r="JFO174" s="68"/>
      <c r="JFP174" s="69"/>
      <c r="JFQ174" s="70"/>
      <c r="JFR174" s="67"/>
      <c r="JFS174" s="68"/>
      <c r="JFT174" s="69"/>
      <c r="JFU174" s="70"/>
      <c r="JFV174" s="67"/>
      <c r="JFW174" s="68"/>
      <c r="JFX174" s="69"/>
      <c r="JFY174" s="70"/>
      <c r="JFZ174" s="67"/>
      <c r="JGA174" s="68"/>
      <c r="JGB174" s="69"/>
      <c r="JGC174" s="70"/>
      <c r="JGD174" s="67"/>
      <c r="JGE174" s="68"/>
      <c r="JGF174" s="69"/>
      <c r="JGG174" s="70"/>
      <c r="JGH174" s="67"/>
      <c r="JGI174" s="68"/>
      <c r="JGJ174" s="69"/>
      <c r="JGK174" s="70"/>
      <c r="JGL174" s="67"/>
      <c r="JGM174" s="68"/>
      <c r="JGN174" s="69"/>
      <c r="JGO174" s="70"/>
      <c r="JGP174" s="67"/>
      <c r="JGQ174" s="68"/>
      <c r="JGR174" s="69"/>
      <c r="JGS174" s="70"/>
      <c r="JGT174" s="67"/>
      <c r="JGU174" s="68"/>
      <c r="JGV174" s="69"/>
      <c r="JGW174" s="70"/>
      <c r="JGX174" s="67"/>
      <c r="JGY174" s="68"/>
      <c r="JGZ174" s="69"/>
      <c r="JHA174" s="70"/>
      <c r="JHB174" s="67"/>
      <c r="JHC174" s="68"/>
      <c r="JHD174" s="69"/>
      <c r="JHE174" s="70"/>
      <c r="JHF174" s="67"/>
      <c r="JHG174" s="68"/>
      <c r="JHH174" s="69"/>
      <c r="JHI174" s="70"/>
      <c r="JHJ174" s="67"/>
      <c r="JHK174" s="68"/>
      <c r="JHL174" s="69"/>
      <c r="JHM174" s="70"/>
      <c r="JHN174" s="67"/>
      <c r="JHO174" s="68"/>
      <c r="JHP174" s="69"/>
      <c r="JHQ174" s="70"/>
      <c r="JHR174" s="67"/>
      <c r="JHS174" s="68"/>
      <c r="JHT174" s="69"/>
      <c r="JHU174" s="70"/>
      <c r="JHV174" s="67"/>
      <c r="JHW174" s="68"/>
      <c r="JHX174" s="69"/>
      <c r="JHY174" s="70"/>
      <c r="JHZ174" s="67"/>
      <c r="JIA174" s="68"/>
      <c r="JIB174" s="69"/>
      <c r="JIC174" s="70"/>
      <c r="JID174" s="67"/>
      <c r="JIE174" s="68"/>
      <c r="JIF174" s="69"/>
      <c r="JIG174" s="70"/>
      <c r="JIH174" s="67"/>
      <c r="JII174" s="68"/>
      <c r="JIJ174" s="69"/>
      <c r="JIK174" s="70"/>
      <c r="JIL174" s="67"/>
      <c r="JIM174" s="68"/>
      <c r="JIN174" s="69"/>
      <c r="JIO174" s="70"/>
      <c r="JIP174" s="67"/>
      <c r="JIQ174" s="68"/>
      <c r="JIR174" s="69"/>
      <c r="JIS174" s="70"/>
      <c r="JIT174" s="67"/>
      <c r="JIU174" s="68"/>
      <c r="JIV174" s="69"/>
      <c r="JIW174" s="70"/>
      <c r="JIX174" s="67"/>
      <c r="JIY174" s="68"/>
      <c r="JIZ174" s="69"/>
      <c r="JJA174" s="70"/>
      <c r="JJB174" s="67"/>
      <c r="JJC174" s="68"/>
      <c r="JJD174" s="69"/>
      <c r="JJE174" s="70"/>
      <c r="JJF174" s="67"/>
      <c r="JJG174" s="68"/>
      <c r="JJH174" s="69"/>
      <c r="JJI174" s="70"/>
      <c r="JJJ174" s="67"/>
      <c r="JJK174" s="68"/>
      <c r="JJL174" s="69"/>
      <c r="JJM174" s="70"/>
      <c r="JJN174" s="67"/>
      <c r="JJO174" s="68"/>
      <c r="JJP174" s="69"/>
      <c r="JJQ174" s="70"/>
      <c r="JJR174" s="67"/>
      <c r="JJS174" s="68"/>
      <c r="JJT174" s="69"/>
      <c r="JJU174" s="70"/>
      <c r="JJV174" s="67"/>
      <c r="JJW174" s="68"/>
      <c r="JJX174" s="69"/>
      <c r="JJY174" s="70"/>
      <c r="JJZ174" s="67"/>
      <c r="JKA174" s="68"/>
      <c r="JKB174" s="69"/>
      <c r="JKC174" s="70"/>
      <c r="JKD174" s="67"/>
      <c r="JKE174" s="68"/>
      <c r="JKF174" s="69"/>
      <c r="JKG174" s="70"/>
      <c r="JKH174" s="67"/>
      <c r="JKI174" s="68"/>
      <c r="JKJ174" s="69"/>
      <c r="JKK174" s="70"/>
      <c r="JKL174" s="67"/>
      <c r="JKM174" s="68"/>
      <c r="JKN174" s="69"/>
      <c r="JKO174" s="70"/>
      <c r="JKP174" s="67"/>
      <c r="JKQ174" s="68"/>
      <c r="JKR174" s="69"/>
      <c r="JKS174" s="70"/>
      <c r="JKT174" s="67"/>
      <c r="JKU174" s="68"/>
      <c r="JKV174" s="69"/>
      <c r="JKW174" s="70"/>
      <c r="JKX174" s="67"/>
      <c r="JKY174" s="68"/>
      <c r="JKZ174" s="69"/>
      <c r="JLA174" s="70"/>
      <c r="JLB174" s="67"/>
      <c r="JLC174" s="68"/>
      <c r="JLD174" s="69"/>
      <c r="JLE174" s="70"/>
      <c r="JLF174" s="67"/>
      <c r="JLG174" s="68"/>
      <c r="JLH174" s="69"/>
      <c r="JLI174" s="70"/>
      <c r="JLJ174" s="67"/>
      <c r="JLK174" s="68"/>
      <c r="JLL174" s="69"/>
      <c r="JLM174" s="70"/>
      <c r="JLN174" s="67"/>
      <c r="JLO174" s="68"/>
      <c r="JLP174" s="69"/>
      <c r="JLQ174" s="70"/>
      <c r="JLR174" s="67"/>
      <c r="JLS174" s="68"/>
      <c r="JLT174" s="69"/>
      <c r="JLU174" s="70"/>
      <c r="JLV174" s="67"/>
      <c r="JLW174" s="68"/>
      <c r="JLX174" s="69"/>
      <c r="JLY174" s="70"/>
      <c r="JLZ174" s="67"/>
      <c r="JMA174" s="68"/>
      <c r="JMB174" s="69"/>
      <c r="JMC174" s="70"/>
      <c r="JMD174" s="67"/>
      <c r="JME174" s="68"/>
      <c r="JMF174" s="69"/>
      <c r="JMG174" s="70"/>
      <c r="JMH174" s="67"/>
      <c r="JMI174" s="68"/>
      <c r="JMJ174" s="69"/>
      <c r="JMK174" s="70"/>
      <c r="JML174" s="67"/>
      <c r="JMM174" s="68"/>
      <c r="JMN174" s="69"/>
      <c r="JMO174" s="70"/>
      <c r="JMP174" s="67"/>
      <c r="JMQ174" s="68"/>
      <c r="JMR174" s="69"/>
      <c r="JMS174" s="70"/>
      <c r="JMT174" s="67"/>
      <c r="JMU174" s="68"/>
      <c r="JMV174" s="69"/>
      <c r="JMW174" s="70"/>
      <c r="JMX174" s="67"/>
      <c r="JMY174" s="68"/>
      <c r="JMZ174" s="69"/>
      <c r="JNA174" s="70"/>
      <c r="JNB174" s="67"/>
      <c r="JNC174" s="68"/>
      <c r="JND174" s="69"/>
      <c r="JNE174" s="70"/>
      <c r="JNF174" s="67"/>
      <c r="JNG174" s="68"/>
      <c r="JNH174" s="69"/>
      <c r="JNI174" s="70"/>
      <c r="JNJ174" s="67"/>
      <c r="JNK174" s="68"/>
      <c r="JNL174" s="69"/>
      <c r="JNM174" s="70"/>
      <c r="JNN174" s="67"/>
      <c r="JNO174" s="68"/>
      <c r="JNP174" s="69"/>
      <c r="JNQ174" s="70"/>
      <c r="JNR174" s="67"/>
      <c r="JNS174" s="68"/>
      <c r="JNT174" s="69"/>
      <c r="JNU174" s="70"/>
      <c r="JNV174" s="67"/>
      <c r="JNW174" s="68"/>
      <c r="JNX174" s="69"/>
      <c r="JNY174" s="70"/>
      <c r="JNZ174" s="67"/>
      <c r="JOA174" s="68"/>
      <c r="JOB174" s="69"/>
      <c r="JOC174" s="70"/>
      <c r="JOD174" s="67"/>
      <c r="JOE174" s="68"/>
      <c r="JOF174" s="69"/>
      <c r="JOG174" s="70"/>
      <c r="JOH174" s="67"/>
      <c r="JOI174" s="68"/>
      <c r="JOJ174" s="69"/>
      <c r="JOK174" s="70"/>
      <c r="JOL174" s="67"/>
      <c r="JOM174" s="68"/>
      <c r="JON174" s="69"/>
      <c r="JOO174" s="70"/>
      <c r="JOP174" s="67"/>
      <c r="JOQ174" s="68"/>
      <c r="JOR174" s="69"/>
      <c r="JOS174" s="70"/>
      <c r="JOT174" s="67"/>
      <c r="JOU174" s="68"/>
      <c r="JOV174" s="69"/>
      <c r="JOW174" s="70"/>
      <c r="JOX174" s="67"/>
      <c r="JOY174" s="68"/>
      <c r="JOZ174" s="69"/>
      <c r="JPA174" s="70"/>
      <c r="JPB174" s="67"/>
      <c r="JPC174" s="68"/>
      <c r="JPD174" s="69"/>
      <c r="JPE174" s="70"/>
      <c r="JPF174" s="67"/>
      <c r="JPG174" s="68"/>
      <c r="JPH174" s="69"/>
      <c r="JPI174" s="70"/>
      <c r="JPJ174" s="67"/>
      <c r="JPK174" s="68"/>
      <c r="JPL174" s="69"/>
      <c r="JPM174" s="70"/>
      <c r="JPN174" s="67"/>
      <c r="JPO174" s="68"/>
      <c r="JPP174" s="69"/>
      <c r="JPQ174" s="70"/>
      <c r="JPR174" s="67"/>
      <c r="JPS174" s="68"/>
      <c r="JPT174" s="69"/>
      <c r="JPU174" s="70"/>
      <c r="JPV174" s="67"/>
      <c r="JPW174" s="68"/>
      <c r="JPX174" s="69"/>
      <c r="JPY174" s="70"/>
      <c r="JPZ174" s="67"/>
      <c r="JQA174" s="68"/>
      <c r="JQB174" s="69"/>
      <c r="JQC174" s="70"/>
      <c r="JQD174" s="67"/>
      <c r="JQE174" s="68"/>
      <c r="JQF174" s="69"/>
      <c r="JQG174" s="70"/>
      <c r="JQH174" s="67"/>
      <c r="JQI174" s="68"/>
      <c r="JQJ174" s="69"/>
      <c r="JQK174" s="70"/>
      <c r="JQL174" s="67"/>
      <c r="JQM174" s="68"/>
      <c r="JQN174" s="69"/>
      <c r="JQO174" s="70"/>
      <c r="JQP174" s="67"/>
      <c r="JQQ174" s="68"/>
      <c r="JQR174" s="69"/>
      <c r="JQS174" s="70"/>
      <c r="JQT174" s="67"/>
      <c r="JQU174" s="68"/>
      <c r="JQV174" s="69"/>
      <c r="JQW174" s="70"/>
      <c r="JQX174" s="67"/>
      <c r="JQY174" s="68"/>
      <c r="JQZ174" s="69"/>
      <c r="JRA174" s="70"/>
      <c r="JRB174" s="67"/>
      <c r="JRC174" s="68"/>
      <c r="JRD174" s="69"/>
      <c r="JRE174" s="70"/>
      <c r="JRF174" s="67"/>
      <c r="JRG174" s="68"/>
      <c r="JRH174" s="69"/>
      <c r="JRI174" s="70"/>
      <c r="JRJ174" s="67"/>
      <c r="JRK174" s="68"/>
      <c r="JRL174" s="69"/>
      <c r="JRM174" s="70"/>
      <c r="JRN174" s="67"/>
      <c r="JRO174" s="68"/>
      <c r="JRP174" s="69"/>
      <c r="JRQ174" s="70"/>
      <c r="JRR174" s="67"/>
      <c r="JRS174" s="68"/>
      <c r="JRT174" s="69"/>
      <c r="JRU174" s="70"/>
      <c r="JRV174" s="67"/>
      <c r="JRW174" s="68"/>
      <c r="JRX174" s="69"/>
      <c r="JRY174" s="70"/>
      <c r="JRZ174" s="67"/>
      <c r="JSA174" s="68"/>
      <c r="JSB174" s="69"/>
      <c r="JSC174" s="70"/>
      <c r="JSD174" s="67"/>
      <c r="JSE174" s="68"/>
      <c r="JSF174" s="69"/>
      <c r="JSG174" s="70"/>
      <c r="JSH174" s="67"/>
      <c r="JSI174" s="68"/>
      <c r="JSJ174" s="69"/>
      <c r="JSK174" s="70"/>
      <c r="JSL174" s="67"/>
      <c r="JSM174" s="68"/>
      <c r="JSN174" s="69"/>
      <c r="JSO174" s="70"/>
      <c r="JSP174" s="67"/>
      <c r="JSQ174" s="68"/>
      <c r="JSR174" s="69"/>
      <c r="JSS174" s="70"/>
      <c r="JST174" s="67"/>
      <c r="JSU174" s="68"/>
      <c r="JSV174" s="69"/>
      <c r="JSW174" s="70"/>
      <c r="JSX174" s="67"/>
      <c r="JSY174" s="68"/>
      <c r="JSZ174" s="69"/>
      <c r="JTA174" s="70"/>
      <c r="JTB174" s="67"/>
      <c r="JTC174" s="68"/>
      <c r="JTD174" s="69"/>
      <c r="JTE174" s="70"/>
      <c r="JTF174" s="67"/>
      <c r="JTG174" s="68"/>
      <c r="JTH174" s="69"/>
      <c r="JTI174" s="70"/>
      <c r="JTJ174" s="67"/>
      <c r="JTK174" s="68"/>
      <c r="JTL174" s="69"/>
      <c r="JTM174" s="70"/>
      <c r="JTN174" s="67"/>
      <c r="JTO174" s="68"/>
      <c r="JTP174" s="69"/>
      <c r="JTQ174" s="70"/>
      <c r="JTR174" s="67"/>
      <c r="JTS174" s="68"/>
      <c r="JTT174" s="69"/>
      <c r="JTU174" s="70"/>
      <c r="JTV174" s="67"/>
      <c r="JTW174" s="68"/>
      <c r="JTX174" s="69"/>
      <c r="JTY174" s="70"/>
      <c r="JTZ174" s="67"/>
      <c r="JUA174" s="68"/>
      <c r="JUB174" s="69"/>
      <c r="JUC174" s="70"/>
      <c r="JUD174" s="67"/>
      <c r="JUE174" s="68"/>
      <c r="JUF174" s="69"/>
      <c r="JUG174" s="70"/>
      <c r="JUH174" s="67"/>
      <c r="JUI174" s="68"/>
      <c r="JUJ174" s="69"/>
      <c r="JUK174" s="70"/>
      <c r="JUL174" s="67"/>
      <c r="JUM174" s="68"/>
      <c r="JUN174" s="69"/>
      <c r="JUO174" s="70"/>
      <c r="JUP174" s="67"/>
      <c r="JUQ174" s="68"/>
      <c r="JUR174" s="69"/>
      <c r="JUS174" s="70"/>
      <c r="JUT174" s="67"/>
      <c r="JUU174" s="68"/>
      <c r="JUV174" s="69"/>
      <c r="JUW174" s="70"/>
      <c r="JUX174" s="67"/>
      <c r="JUY174" s="68"/>
      <c r="JUZ174" s="69"/>
      <c r="JVA174" s="70"/>
      <c r="JVB174" s="67"/>
      <c r="JVC174" s="68"/>
      <c r="JVD174" s="69"/>
      <c r="JVE174" s="70"/>
      <c r="JVF174" s="67"/>
      <c r="JVG174" s="68"/>
      <c r="JVH174" s="69"/>
      <c r="JVI174" s="70"/>
      <c r="JVJ174" s="67"/>
      <c r="JVK174" s="68"/>
      <c r="JVL174" s="69"/>
      <c r="JVM174" s="70"/>
      <c r="JVN174" s="67"/>
      <c r="JVO174" s="68"/>
      <c r="JVP174" s="69"/>
      <c r="JVQ174" s="70"/>
      <c r="JVR174" s="67"/>
      <c r="JVS174" s="68"/>
      <c r="JVT174" s="69"/>
      <c r="JVU174" s="70"/>
      <c r="JVV174" s="67"/>
      <c r="JVW174" s="68"/>
      <c r="JVX174" s="69"/>
      <c r="JVY174" s="70"/>
      <c r="JVZ174" s="67"/>
      <c r="JWA174" s="68"/>
      <c r="JWB174" s="69"/>
      <c r="JWC174" s="70"/>
      <c r="JWD174" s="67"/>
      <c r="JWE174" s="68"/>
      <c r="JWF174" s="69"/>
      <c r="JWG174" s="70"/>
      <c r="JWH174" s="67"/>
      <c r="JWI174" s="68"/>
      <c r="JWJ174" s="69"/>
      <c r="JWK174" s="70"/>
      <c r="JWL174" s="67"/>
      <c r="JWM174" s="68"/>
      <c r="JWN174" s="69"/>
      <c r="JWO174" s="70"/>
      <c r="JWP174" s="67"/>
      <c r="JWQ174" s="68"/>
      <c r="JWR174" s="69"/>
      <c r="JWS174" s="70"/>
      <c r="JWT174" s="67"/>
      <c r="JWU174" s="68"/>
      <c r="JWV174" s="69"/>
      <c r="JWW174" s="70"/>
      <c r="JWX174" s="67"/>
      <c r="JWY174" s="68"/>
      <c r="JWZ174" s="69"/>
      <c r="JXA174" s="70"/>
      <c r="JXB174" s="67"/>
      <c r="JXC174" s="68"/>
      <c r="JXD174" s="69"/>
      <c r="JXE174" s="70"/>
      <c r="JXF174" s="67"/>
      <c r="JXG174" s="68"/>
      <c r="JXH174" s="69"/>
      <c r="JXI174" s="70"/>
      <c r="JXJ174" s="67"/>
      <c r="JXK174" s="68"/>
      <c r="JXL174" s="69"/>
      <c r="JXM174" s="70"/>
      <c r="JXN174" s="67"/>
      <c r="JXO174" s="68"/>
      <c r="JXP174" s="69"/>
      <c r="JXQ174" s="70"/>
      <c r="JXR174" s="67"/>
      <c r="JXS174" s="68"/>
      <c r="JXT174" s="69"/>
      <c r="JXU174" s="70"/>
      <c r="JXV174" s="67"/>
      <c r="JXW174" s="68"/>
      <c r="JXX174" s="69"/>
      <c r="JXY174" s="70"/>
      <c r="JXZ174" s="67"/>
      <c r="JYA174" s="68"/>
      <c r="JYB174" s="69"/>
      <c r="JYC174" s="70"/>
      <c r="JYD174" s="67"/>
      <c r="JYE174" s="68"/>
      <c r="JYF174" s="69"/>
      <c r="JYG174" s="70"/>
      <c r="JYH174" s="67"/>
      <c r="JYI174" s="68"/>
      <c r="JYJ174" s="69"/>
      <c r="JYK174" s="70"/>
      <c r="JYL174" s="67"/>
      <c r="JYM174" s="68"/>
      <c r="JYN174" s="69"/>
      <c r="JYO174" s="70"/>
      <c r="JYP174" s="67"/>
      <c r="JYQ174" s="68"/>
      <c r="JYR174" s="69"/>
      <c r="JYS174" s="70"/>
      <c r="JYT174" s="67"/>
      <c r="JYU174" s="68"/>
      <c r="JYV174" s="69"/>
      <c r="JYW174" s="70"/>
      <c r="JYX174" s="67"/>
      <c r="JYY174" s="68"/>
      <c r="JYZ174" s="69"/>
      <c r="JZA174" s="70"/>
      <c r="JZB174" s="67"/>
      <c r="JZC174" s="68"/>
      <c r="JZD174" s="69"/>
      <c r="JZE174" s="70"/>
      <c r="JZF174" s="67"/>
      <c r="JZG174" s="68"/>
      <c r="JZH174" s="69"/>
      <c r="JZI174" s="70"/>
      <c r="JZJ174" s="67"/>
      <c r="JZK174" s="68"/>
      <c r="JZL174" s="69"/>
      <c r="JZM174" s="70"/>
      <c r="JZN174" s="67"/>
      <c r="JZO174" s="68"/>
      <c r="JZP174" s="69"/>
      <c r="JZQ174" s="70"/>
      <c r="JZR174" s="67"/>
      <c r="JZS174" s="68"/>
      <c r="JZT174" s="69"/>
      <c r="JZU174" s="70"/>
      <c r="JZV174" s="67"/>
      <c r="JZW174" s="68"/>
      <c r="JZX174" s="69"/>
      <c r="JZY174" s="70"/>
      <c r="JZZ174" s="67"/>
      <c r="KAA174" s="68"/>
      <c r="KAB174" s="69"/>
      <c r="KAC174" s="70"/>
      <c r="KAD174" s="67"/>
      <c r="KAE174" s="68"/>
      <c r="KAF174" s="69"/>
      <c r="KAG174" s="70"/>
      <c r="KAH174" s="67"/>
      <c r="KAI174" s="68"/>
      <c r="KAJ174" s="69"/>
      <c r="KAK174" s="70"/>
      <c r="KAL174" s="67"/>
      <c r="KAM174" s="68"/>
      <c r="KAN174" s="69"/>
      <c r="KAO174" s="70"/>
      <c r="KAP174" s="67"/>
      <c r="KAQ174" s="68"/>
      <c r="KAR174" s="69"/>
      <c r="KAS174" s="70"/>
      <c r="KAT174" s="67"/>
      <c r="KAU174" s="68"/>
      <c r="KAV174" s="69"/>
      <c r="KAW174" s="70"/>
      <c r="KAX174" s="67"/>
      <c r="KAY174" s="68"/>
      <c r="KAZ174" s="69"/>
      <c r="KBA174" s="70"/>
      <c r="KBB174" s="67"/>
      <c r="KBC174" s="68"/>
      <c r="KBD174" s="69"/>
      <c r="KBE174" s="70"/>
      <c r="KBF174" s="67"/>
      <c r="KBG174" s="68"/>
      <c r="KBH174" s="69"/>
      <c r="KBI174" s="70"/>
      <c r="KBJ174" s="67"/>
      <c r="KBK174" s="68"/>
      <c r="KBL174" s="69"/>
      <c r="KBM174" s="70"/>
      <c r="KBN174" s="67"/>
      <c r="KBO174" s="68"/>
      <c r="KBP174" s="69"/>
      <c r="KBQ174" s="70"/>
      <c r="KBR174" s="67"/>
      <c r="KBS174" s="68"/>
      <c r="KBT174" s="69"/>
      <c r="KBU174" s="70"/>
      <c r="KBV174" s="67"/>
      <c r="KBW174" s="68"/>
      <c r="KBX174" s="69"/>
      <c r="KBY174" s="70"/>
      <c r="KBZ174" s="67"/>
      <c r="KCA174" s="68"/>
      <c r="KCB174" s="69"/>
      <c r="KCC174" s="70"/>
      <c r="KCD174" s="67"/>
      <c r="KCE174" s="68"/>
      <c r="KCF174" s="69"/>
      <c r="KCG174" s="70"/>
      <c r="KCH174" s="67"/>
      <c r="KCI174" s="68"/>
      <c r="KCJ174" s="69"/>
      <c r="KCK174" s="70"/>
      <c r="KCL174" s="67"/>
      <c r="KCM174" s="68"/>
      <c r="KCN174" s="69"/>
      <c r="KCO174" s="70"/>
      <c r="KCP174" s="67"/>
      <c r="KCQ174" s="68"/>
      <c r="KCR174" s="69"/>
      <c r="KCS174" s="70"/>
      <c r="KCT174" s="67"/>
      <c r="KCU174" s="68"/>
      <c r="KCV174" s="69"/>
      <c r="KCW174" s="70"/>
      <c r="KCX174" s="67"/>
      <c r="KCY174" s="68"/>
      <c r="KCZ174" s="69"/>
      <c r="KDA174" s="70"/>
      <c r="KDB174" s="67"/>
      <c r="KDC174" s="68"/>
      <c r="KDD174" s="69"/>
      <c r="KDE174" s="70"/>
      <c r="KDF174" s="67"/>
      <c r="KDG174" s="68"/>
      <c r="KDH174" s="69"/>
      <c r="KDI174" s="70"/>
      <c r="KDJ174" s="67"/>
      <c r="KDK174" s="68"/>
      <c r="KDL174" s="69"/>
      <c r="KDM174" s="70"/>
      <c r="KDN174" s="67"/>
      <c r="KDO174" s="68"/>
      <c r="KDP174" s="69"/>
      <c r="KDQ174" s="70"/>
      <c r="KDR174" s="67"/>
      <c r="KDS174" s="68"/>
      <c r="KDT174" s="69"/>
      <c r="KDU174" s="70"/>
      <c r="KDV174" s="67"/>
      <c r="KDW174" s="68"/>
      <c r="KDX174" s="69"/>
      <c r="KDY174" s="70"/>
      <c r="KDZ174" s="67"/>
      <c r="KEA174" s="68"/>
      <c r="KEB174" s="69"/>
      <c r="KEC174" s="70"/>
      <c r="KED174" s="67"/>
      <c r="KEE174" s="68"/>
      <c r="KEF174" s="69"/>
      <c r="KEG174" s="70"/>
      <c r="KEH174" s="67"/>
      <c r="KEI174" s="68"/>
      <c r="KEJ174" s="69"/>
      <c r="KEK174" s="70"/>
      <c r="KEL174" s="67"/>
      <c r="KEM174" s="68"/>
      <c r="KEN174" s="69"/>
      <c r="KEO174" s="70"/>
      <c r="KEP174" s="67"/>
      <c r="KEQ174" s="68"/>
      <c r="KER174" s="69"/>
      <c r="KES174" s="70"/>
      <c r="KET174" s="67"/>
      <c r="KEU174" s="68"/>
      <c r="KEV174" s="69"/>
      <c r="KEW174" s="70"/>
      <c r="KEX174" s="67"/>
      <c r="KEY174" s="68"/>
      <c r="KEZ174" s="69"/>
      <c r="KFA174" s="70"/>
      <c r="KFB174" s="67"/>
      <c r="KFC174" s="68"/>
      <c r="KFD174" s="69"/>
      <c r="KFE174" s="70"/>
      <c r="KFF174" s="67"/>
      <c r="KFG174" s="68"/>
      <c r="KFH174" s="69"/>
      <c r="KFI174" s="70"/>
      <c r="KFJ174" s="67"/>
      <c r="KFK174" s="68"/>
      <c r="KFL174" s="69"/>
      <c r="KFM174" s="70"/>
      <c r="KFN174" s="67"/>
      <c r="KFO174" s="68"/>
      <c r="KFP174" s="69"/>
      <c r="KFQ174" s="70"/>
      <c r="KFR174" s="67"/>
      <c r="KFS174" s="68"/>
      <c r="KFT174" s="69"/>
      <c r="KFU174" s="70"/>
      <c r="KFV174" s="67"/>
      <c r="KFW174" s="68"/>
      <c r="KFX174" s="69"/>
      <c r="KFY174" s="70"/>
      <c r="KFZ174" s="67"/>
      <c r="KGA174" s="68"/>
      <c r="KGB174" s="69"/>
      <c r="KGC174" s="70"/>
      <c r="KGD174" s="67"/>
      <c r="KGE174" s="68"/>
      <c r="KGF174" s="69"/>
      <c r="KGG174" s="70"/>
      <c r="KGH174" s="67"/>
      <c r="KGI174" s="68"/>
      <c r="KGJ174" s="69"/>
      <c r="KGK174" s="70"/>
      <c r="KGL174" s="67"/>
      <c r="KGM174" s="68"/>
      <c r="KGN174" s="69"/>
      <c r="KGO174" s="70"/>
      <c r="KGP174" s="67"/>
      <c r="KGQ174" s="68"/>
      <c r="KGR174" s="69"/>
      <c r="KGS174" s="70"/>
      <c r="KGT174" s="67"/>
      <c r="KGU174" s="68"/>
      <c r="KGV174" s="69"/>
      <c r="KGW174" s="70"/>
      <c r="KGX174" s="67"/>
      <c r="KGY174" s="68"/>
      <c r="KGZ174" s="69"/>
      <c r="KHA174" s="70"/>
      <c r="KHB174" s="67"/>
      <c r="KHC174" s="68"/>
      <c r="KHD174" s="69"/>
      <c r="KHE174" s="70"/>
      <c r="KHF174" s="67"/>
      <c r="KHG174" s="68"/>
      <c r="KHH174" s="69"/>
      <c r="KHI174" s="70"/>
      <c r="KHJ174" s="67"/>
      <c r="KHK174" s="68"/>
      <c r="KHL174" s="69"/>
      <c r="KHM174" s="70"/>
      <c r="KHN174" s="67"/>
      <c r="KHO174" s="68"/>
      <c r="KHP174" s="69"/>
      <c r="KHQ174" s="70"/>
      <c r="KHR174" s="67"/>
      <c r="KHS174" s="68"/>
      <c r="KHT174" s="69"/>
      <c r="KHU174" s="70"/>
      <c r="KHV174" s="67"/>
      <c r="KHW174" s="68"/>
      <c r="KHX174" s="69"/>
      <c r="KHY174" s="70"/>
      <c r="KHZ174" s="67"/>
      <c r="KIA174" s="68"/>
      <c r="KIB174" s="69"/>
      <c r="KIC174" s="70"/>
      <c r="KID174" s="67"/>
      <c r="KIE174" s="68"/>
      <c r="KIF174" s="69"/>
      <c r="KIG174" s="70"/>
      <c r="KIH174" s="67"/>
      <c r="KII174" s="68"/>
      <c r="KIJ174" s="69"/>
      <c r="KIK174" s="70"/>
      <c r="KIL174" s="67"/>
      <c r="KIM174" s="68"/>
      <c r="KIN174" s="69"/>
      <c r="KIO174" s="70"/>
      <c r="KIP174" s="67"/>
      <c r="KIQ174" s="68"/>
      <c r="KIR174" s="69"/>
      <c r="KIS174" s="70"/>
      <c r="KIT174" s="67"/>
      <c r="KIU174" s="68"/>
      <c r="KIV174" s="69"/>
      <c r="KIW174" s="70"/>
      <c r="KIX174" s="67"/>
      <c r="KIY174" s="68"/>
      <c r="KIZ174" s="69"/>
      <c r="KJA174" s="70"/>
      <c r="KJB174" s="67"/>
      <c r="KJC174" s="68"/>
      <c r="KJD174" s="69"/>
      <c r="KJE174" s="70"/>
      <c r="KJF174" s="67"/>
      <c r="KJG174" s="68"/>
      <c r="KJH174" s="69"/>
      <c r="KJI174" s="70"/>
      <c r="KJJ174" s="67"/>
      <c r="KJK174" s="68"/>
      <c r="KJL174" s="69"/>
      <c r="KJM174" s="70"/>
      <c r="KJN174" s="67"/>
      <c r="KJO174" s="68"/>
      <c r="KJP174" s="69"/>
      <c r="KJQ174" s="70"/>
      <c r="KJR174" s="67"/>
      <c r="KJS174" s="68"/>
      <c r="KJT174" s="69"/>
      <c r="KJU174" s="70"/>
      <c r="KJV174" s="67"/>
      <c r="KJW174" s="68"/>
      <c r="KJX174" s="69"/>
      <c r="KJY174" s="70"/>
      <c r="KJZ174" s="67"/>
      <c r="KKA174" s="68"/>
      <c r="KKB174" s="69"/>
      <c r="KKC174" s="70"/>
      <c r="KKD174" s="67"/>
      <c r="KKE174" s="68"/>
      <c r="KKF174" s="69"/>
      <c r="KKG174" s="70"/>
      <c r="KKH174" s="67"/>
      <c r="KKI174" s="68"/>
      <c r="KKJ174" s="69"/>
      <c r="KKK174" s="70"/>
      <c r="KKL174" s="67"/>
      <c r="KKM174" s="68"/>
      <c r="KKN174" s="69"/>
      <c r="KKO174" s="70"/>
      <c r="KKP174" s="67"/>
      <c r="KKQ174" s="68"/>
      <c r="KKR174" s="69"/>
      <c r="KKS174" s="70"/>
      <c r="KKT174" s="67"/>
      <c r="KKU174" s="68"/>
      <c r="KKV174" s="69"/>
      <c r="KKW174" s="70"/>
      <c r="KKX174" s="67"/>
      <c r="KKY174" s="68"/>
      <c r="KKZ174" s="69"/>
      <c r="KLA174" s="70"/>
      <c r="KLB174" s="67"/>
      <c r="KLC174" s="68"/>
      <c r="KLD174" s="69"/>
      <c r="KLE174" s="70"/>
      <c r="KLF174" s="67"/>
      <c r="KLG174" s="68"/>
      <c r="KLH174" s="69"/>
      <c r="KLI174" s="70"/>
      <c r="KLJ174" s="67"/>
      <c r="KLK174" s="68"/>
      <c r="KLL174" s="69"/>
      <c r="KLM174" s="70"/>
      <c r="KLN174" s="67"/>
      <c r="KLO174" s="68"/>
      <c r="KLP174" s="69"/>
      <c r="KLQ174" s="70"/>
      <c r="KLR174" s="67"/>
      <c r="KLS174" s="68"/>
      <c r="KLT174" s="69"/>
      <c r="KLU174" s="70"/>
      <c r="KLV174" s="67"/>
      <c r="KLW174" s="68"/>
      <c r="KLX174" s="69"/>
      <c r="KLY174" s="70"/>
      <c r="KLZ174" s="67"/>
      <c r="KMA174" s="68"/>
      <c r="KMB174" s="69"/>
      <c r="KMC174" s="70"/>
      <c r="KMD174" s="67"/>
      <c r="KME174" s="68"/>
      <c r="KMF174" s="69"/>
      <c r="KMG174" s="70"/>
      <c r="KMH174" s="67"/>
      <c r="KMI174" s="68"/>
      <c r="KMJ174" s="69"/>
      <c r="KMK174" s="70"/>
      <c r="KML174" s="67"/>
      <c r="KMM174" s="68"/>
      <c r="KMN174" s="69"/>
      <c r="KMO174" s="70"/>
      <c r="KMP174" s="67"/>
      <c r="KMQ174" s="68"/>
      <c r="KMR174" s="69"/>
      <c r="KMS174" s="70"/>
      <c r="KMT174" s="67"/>
      <c r="KMU174" s="68"/>
      <c r="KMV174" s="69"/>
      <c r="KMW174" s="70"/>
      <c r="KMX174" s="67"/>
      <c r="KMY174" s="68"/>
      <c r="KMZ174" s="69"/>
      <c r="KNA174" s="70"/>
      <c r="KNB174" s="67"/>
      <c r="KNC174" s="68"/>
      <c r="KND174" s="69"/>
      <c r="KNE174" s="70"/>
      <c r="KNF174" s="67"/>
      <c r="KNG174" s="68"/>
      <c r="KNH174" s="69"/>
      <c r="KNI174" s="70"/>
      <c r="KNJ174" s="67"/>
      <c r="KNK174" s="68"/>
      <c r="KNL174" s="69"/>
      <c r="KNM174" s="70"/>
      <c r="KNN174" s="67"/>
      <c r="KNO174" s="68"/>
      <c r="KNP174" s="69"/>
      <c r="KNQ174" s="70"/>
      <c r="KNR174" s="67"/>
      <c r="KNS174" s="68"/>
      <c r="KNT174" s="69"/>
      <c r="KNU174" s="70"/>
      <c r="KNV174" s="67"/>
      <c r="KNW174" s="68"/>
      <c r="KNX174" s="69"/>
      <c r="KNY174" s="70"/>
      <c r="KNZ174" s="67"/>
      <c r="KOA174" s="68"/>
      <c r="KOB174" s="69"/>
      <c r="KOC174" s="70"/>
      <c r="KOD174" s="67"/>
      <c r="KOE174" s="68"/>
      <c r="KOF174" s="69"/>
      <c r="KOG174" s="70"/>
      <c r="KOH174" s="67"/>
      <c r="KOI174" s="68"/>
      <c r="KOJ174" s="69"/>
      <c r="KOK174" s="70"/>
      <c r="KOL174" s="67"/>
      <c r="KOM174" s="68"/>
      <c r="KON174" s="69"/>
      <c r="KOO174" s="70"/>
      <c r="KOP174" s="67"/>
      <c r="KOQ174" s="68"/>
      <c r="KOR174" s="69"/>
      <c r="KOS174" s="70"/>
      <c r="KOT174" s="67"/>
      <c r="KOU174" s="68"/>
      <c r="KOV174" s="69"/>
      <c r="KOW174" s="70"/>
      <c r="KOX174" s="67"/>
      <c r="KOY174" s="68"/>
      <c r="KOZ174" s="69"/>
      <c r="KPA174" s="70"/>
      <c r="KPB174" s="67"/>
      <c r="KPC174" s="68"/>
      <c r="KPD174" s="69"/>
      <c r="KPE174" s="70"/>
      <c r="KPF174" s="67"/>
      <c r="KPG174" s="68"/>
      <c r="KPH174" s="69"/>
      <c r="KPI174" s="70"/>
      <c r="KPJ174" s="67"/>
      <c r="KPK174" s="68"/>
      <c r="KPL174" s="69"/>
      <c r="KPM174" s="70"/>
      <c r="KPN174" s="67"/>
      <c r="KPO174" s="68"/>
      <c r="KPP174" s="69"/>
      <c r="KPQ174" s="70"/>
      <c r="KPR174" s="67"/>
      <c r="KPS174" s="68"/>
      <c r="KPT174" s="69"/>
      <c r="KPU174" s="70"/>
      <c r="KPV174" s="67"/>
      <c r="KPW174" s="68"/>
      <c r="KPX174" s="69"/>
      <c r="KPY174" s="70"/>
      <c r="KPZ174" s="67"/>
      <c r="KQA174" s="68"/>
      <c r="KQB174" s="69"/>
      <c r="KQC174" s="70"/>
      <c r="KQD174" s="67"/>
      <c r="KQE174" s="68"/>
      <c r="KQF174" s="69"/>
      <c r="KQG174" s="70"/>
      <c r="KQH174" s="67"/>
      <c r="KQI174" s="68"/>
      <c r="KQJ174" s="69"/>
      <c r="KQK174" s="70"/>
      <c r="KQL174" s="67"/>
      <c r="KQM174" s="68"/>
      <c r="KQN174" s="69"/>
      <c r="KQO174" s="70"/>
      <c r="KQP174" s="67"/>
      <c r="KQQ174" s="68"/>
      <c r="KQR174" s="69"/>
      <c r="KQS174" s="70"/>
      <c r="KQT174" s="67"/>
      <c r="KQU174" s="68"/>
      <c r="KQV174" s="69"/>
      <c r="KQW174" s="70"/>
      <c r="KQX174" s="67"/>
      <c r="KQY174" s="68"/>
      <c r="KQZ174" s="69"/>
      <c r="KRA174" s="70"/>
      <c r="KRB174" s="67"/>
      <c r="KRC174" s="68"/>
      <c r="KRD174" s="69"/>
      <c r="KRE174" s="70"/>
      <c r="KRF174" s="67"/>
      <c r="KRG174" s="68"/>
      <c r="KRH174" s="69"/>
      <c r="KRI174" s="70"/>
      <c r="KRJ174" s="67"/>
      <c r="KRK174" s="68"/>
      <c r="KRL174" s="69"/>
      <c r="KRM174" s="70"/>
      <c r="KRN174" s="67"/>
      <c r="KRO174" s="68"/>
      <c r="KRP174" s="69"/>
      <c r="KRQ174" s="70"/>
      <c r="KRR174" s="67"/>
      <c r="KRS174" s="68"/>
      <c r="KRT174" s="69"/>
      <c r="KRU174" s="70"/>
      <c r="KRV174" s="67"/>
      <c r="KRW174" s="68"/>
      <c r="KRX174" s="69"/>
      <c r="KRY174" s="70"/>
      <c r="KRZ174" s="67"/>
      <c r="KSA174" s="68"/>
      <c r="KSB174" s="69"/>
      <c r="KSC174" s="70"/>
      <c r="KSD174" s="67"/>
      <c r="KSE174" s="68"/>
      <c r="KSF174" s="69"/>
      <c r="KSG174" s="70"/>
      <c r="KSH174" s="67"/>
      <c r="KSI174" s="68"/>
      <c r="KSJ174" s="69"/>
      <c r="KSK174" s="70"/>
      <c r="KSL174" s="67"/>
      <c r="KSM174" s="68"/>
      <c r="KSN174" s="69"/>
      <c r="KSO174" s="70"/>
      <c r="KSP174" s="67"/>
      <c r="KSQ174" s="68"/>
      <c r="KSR174" s="69"/>
      <c r="KSS174" s="70"/>
      <c r="KST174" s="67"/>
      <c r="KSU174" s="68"/>
      <c r="KSV174" s="69"/>
      <c r="KSW174" s="70"/>
      <c r="KSX174" s="67"/>
      <c r="KSY174" s="68"/>
      <c r="KSZ174" s="69"/>
      <c r="KTA174" s="70"/>
      <c r="KTB174" s="67"/>
      <c r="KTC174" s="68"/>
      <c r="KTD174" s="69"/>
      <c r="KTE174" s="70"/>
      <c r="KTF174" s="67"/>
      <c r="KTG174" s="68"/>
      <c r="KTH174" s="69"/>
      <c r="KTI174" s="70"/>
      <c r="KTJ174" s="67"/>
      <c r="KTK174" s="68"/>
      <c r="KTL174" s="69"/>
      <c r="KTM174" s="70"/>
      <c r="KTN174" s="67"/>
      <c r="KTO174" s="68"/>
      <c r="KTP174" s="69"/>
      <c r="KTQ174" s="70"/>
      <c r="KTR174" s="67"/>
      <c r="KTS174" s="68"/>
      <c r="KTT174" s="69"/>
      <c r="KTU174" s="70"/>
      <c r="KTV174" s="67"/>
      <c r="KTW174" s="68"/>
      <c r="KTX174" s="69"/>
      <c r="KTY174" s="70"/>
      <c r="KTZ174" s="67"/>
      <c r="KUA174" s="68"/>
      <c r="KUB174" s="69"/>
      <c r="KUC174" s="70"/>
      <c r="KUD174" s="67"/>
      <c r="KUE174" s="68"/>
      <c r="KUF174" s="69"/>
      <c r="KUG174" s="70"/>
      <c r="KUH174" s="67"/>
      <c r="KUI174" s="68"/>
      <c r="KUJ174" s="69"/>
      <c r="KUK174" s="70"/>
      <c r="KUL174" s="67"/>
      <c r="KUM174" s="68"/>
      <c r="KUN174" s="69"/>
      <c r="KUO174" s="70"/>
      <c r="KUP174" s="67"/>
      <c r="KUQ174" s="68"/>
      <c r="KUR174" s="69"/>
      <c r="KUS174" s="70"/>
      <c r="KUT174" s="67"/>
      <c r="KUU174" s="68"/>
      <c r="KUV174" s="69"/>
      <c r="KUW174" s="70"/>
      <c r="KUX174" s="67"/>
      <c r="KUY174" s="68"/>
      <c r="KUZ174" s="69"/>
      <c r="KVA174" s="70"/>
      <c r="KVB174" s="67"/>
      <c r="KVC174" s="68"/>
      <c r="KVD174" s="69"/>
      <c r="KVE174" s="70"/>
      <c r="KVF174" s="67"/>
      <c r="KVG174" s="68"/>
      <c r="KVH174" s="69"/>
      <c r="KVI174" s="70"/>
      <c r="KVJ174" s="67"/>
      <c r="KVK174" s="68"/>
      <c r="KVL174" s="69"/>
      <c r="KVM174" s="70"/>
      <c r="KVN174" s="67"/>
      <c r="KVO174" s="68"/>
      <c r="KVP174" s="69"/>
      <c r="KVQ174" s="70"/>
      <c r="KVR174" s="67"/>
      <c r="KVS174" s="68"/>
      <c r="KVT174" s="69"/>
      <c r="KVU174" s="70"/>
      <c r="KVV174" s="67"/>
      <c r="KVW174" s="68"/>
      <c r="KVX174" s="69"/>
      <c r="KVY174" s="70"/>
      <c r="KVZ174" s="67"/>
      <c r="KWA174" s="68"/>
      <c r="KWB174" s="69"/>
      <c r="KWC174" s="70"/>
      <c r="KWD174" s="67"/>
      <c r="KWE174" s="68"/>
      <c r="KWF174" s="69"/>
      <c r="KWG174" s="70"/>
      <c r="KWH174" s="67"/>
      <c r="KWI174" s="68"/>
      <c r="KWJ174" s="69"/>
      <c r="KWK174" s="70"/>
      <c r="KWL174" s="67"/>
      <c r="KWM174" s="68"/>
      <c r="KWN174" s="69"/>
      <c r="KWO174" s="70"/>
      <c r="KWP174" s="67"/>
      <c r="KWQ174" s="68"/>
      <c r="KWR174" s="69"/>
      <c r="KWS174" s="70"/>
      <c r="KWT174" s="67"/>
      <c r="KWU174" s="68"/>
      <c r="KWV174" s="69"/>
      <c r="KWW174" s="70"/>
      <c r="KWX174" s="67"/>
      <c r="KWY174" s="68"/>
      <c r="KWZ174" s="69"/>
      <c r="KXA174" s="70"/>
      <c r="KXB174" s="67"/>
      <c r="KXC174" s="68"/>
      <c r="KXD174" s="69"/>
      <c r="KXE174" s="70"/>
      <c r="KXF174" s="67"/>
      <c r="KXG174" s="68"/>
      <c r="KXH174" s="69"/>
      <c r="KXI174" s="70"/>
      <c r="KXJ174" s="67"/>
      <c r="KXK174" s="68"/>
      <c r="KXL174" s="69"/>
      <c r="KXM174" s="70"/>
      <c r="KXN174" s="67"/>
      <c r="KXO174" s="68"/>
      <c r="KXP174" s="69"/>
      <c r="KXQ174" s="70"/>
      <c r="KXR174" s="67"/>
      <c r="KXS174" s="68"/>
      <c r="KXT174" s="69"/>
      <c r="KXU174" s="70"/>
      <c r="KXV174" s="67"/>
      <c r="KXW174" s="68"/>
      <c r="KXX174" s="69"/>
      <c r="KXY174" s="70"/>
      <c r="KXZ174" s="67"/>
      <c r="KYA174" s="68"/>
      <c r="KYB174" s="69"/>
      <c r="KYC174" s="70"/>
      <c r="KYD174" s="67"/>
      <c r="KYE174" s="68"/>
      <c r="KYF174" s="69"/>
      <c r="KYG174" s="70"/>
      <c r="KYH174" s="67"/>
      <c r="KYI174" s="68"/>
      <c r="KYJ174" s="69"/>
      <c r="KYK174" s="70"/>
      <c r="KYL174" s="67"/>
      <c r="KYM174" s="68"/>
      <c r="KYN174" s="69"/>
      <c r="KYO174" s="70"/>
      <c r="KYP174" s="67"/>
      <c r="KYQ174" s="68"/>
      <c r="KYR174" s="69"/>
      <c r="KYS174" s="70"/>
      <c r="KYT174" s="67"/>
      <c r="KYU174" s="68"/>
      <c r="KYV174" s="69"/>
      <c r="KYW174" s="70"/>
      <c r="KYX174" s="67"/>
      <c r="KYY174" s="68"/>
      <c r="KYZ174" s="69"/>
      <c r="KZA174" s="70"/>
      <c r="KZB174" s="67"/>
      <c r="KZC174" s="68"/>
      <c r="KZD174" s="69"/>
      <c r="KZE174" s="70"/>
      <c r="KZF174" s="67"/>
      <c r="KZG174" s="68"/>
      <c r="KZH174" s="69"/>
      <c r="KZI174" s="70"/>
      <c r="KZJ174" s="67"/>
      <c r="KZK174" s="68"/>
      <c r="KZL174" s="69"/>
      <c r="KZM174" s="70"/>
      <c r="KZN174" s="67"/>
      <c r="KZO174" s="68"/>
      <c r="KZP174" s="69"/>
      <c r="KZQ174" s="70"/>
      <c r="KZR174" s="67"/>
      <c r="KZS174" s="68"/>
      <c r="KZT174" s="69"/>
      <c r="KZU174" s="70"/>
      <c r="KZV174" s="67"/>
      <c r="KZW174" s="68"/>
      <c r="KZX174" s="69"/>
      <c r="KZY174" s="70"/>
      <c r="KZZ174" s="67"/>
      <c r="LAA174" s="68"/>
      <c r="LAB174" s="69"/>
      <c r="LAC174" s="70"/>
      <c r="LAD174" s="67"/>
      <c r="LAE174" s="68"/>
      <c r="LAF174" s="69"/>
      <c r="LAG174" s="70"/>
      <c r="LAH174" s="67"/>
      <c r="LAI174" s="68"/>
      <c r="LAJ174" s="69"/>
      <c r="LAK174" s="70"/>
      <c r="LAL174" s="67"/>
      <c r="LAM174" s="68"/>
      <c r="LAN174" s="69"/>
      <c r="LAO174" s="70"/>
      <c r="LAP174" s="67"/>
      <c r="LAQ174" s="68"/>
      <c r="LAR174" s="69"/>
      <c r="LAS174" s="70"/>
      <c r="LAT174" s="67"/>
      <c r="LAU174" s="68"/>
      <c r="LAV174" s="69"/>
      <c r="LAW174" s="70"/>
      <c r="LAX174" s="67"/>
      <c r="LAY174" s="68"/>
      <c r="LAZ174" s="69"/>
      <c r="LBA174" s="70"/>
      <c r="LBB174" s="67"/>
      <c r="LBC174" s="68"/>
      <c r="LBD174" s="69"/>
      <c r="LBE174" s="70"/>
      <c r="LBF174" s="67"/>
      <c r="LBG174" s="68"/>
      <c r="LBH174" s="69"/>
      <c r="LBI174" s="70"/>
      <c r="LBJ174" s="67"/>
      <c r="LBK174" s="68"/>
      <c r="LBL174" s="69"/>
      <c r="LBM174" s="70"/>
      <c r="LBN174" s="67"/>
      <c r="LBO174" s="68"/>
      <c r="LBP174" s="69"/>
      <c r="LBQ174" s="70"/>
      <c r="LBR174" s="67"/>
      <c r="LBS174" s="68"/>
      <c r="LBT174" s="69"/>
      <c r="LBU174" s="70"/>
      <c r="LBV174" s="67"/>
      <c r="LBW174" s="68"/>
      <c r="LBX174" s="69"/>
      <c r="LBY174" s="70"/>
      <c r="LBZ174" s="67"/>
      <c r="LCA174" s="68"/>
      <c r="LCB174" s="69"/>
      <c r="LCC174" s="70"/>
      <c r="LCD174" s="67"/>
      <c r="LCE174" s="68"/>
      <c r="LCF174" s="69"/>
      <c r="LCG174" s="70"/>
      <c r="LCH174" s="67"/>
      <c r="LCI174" s="68"/>
      <c r="LCJ174" s="69"/>
      <c r="LCK174" s="70"/>
      <c r="LCL174" s="67"/>
      <c r="LCM174" s="68"/>
      <c r="LCN174" s="69"/>
      <c r="LCO174" s="70"/>
      <c r="LCP174" s="67"/>
      <c r="LCQ174" s="68"/>
      <c r="LCR174" s="69"/>
      <c r="LCS174" s="70"/>
      <c r="LCT174" s="67"/>
      <c r="LCU174" s="68"/>
      <c r="LCV174" s="69"/>
      <c r="LCW174" s="70"/>
      <c r="LCX174" s="67"/>
      <c r="LCY174" s="68"/>
      <c r="LCZ174" s="69"/>
      <c r="LDA174" s="70"/>
      <c r="LDB174" s="67"/>
      <c r="LDC174" s="68"/>
      <c r="LDD174" s="69"/>
      <c r="LDE174" s="70"/>
      <c r="LDF174" s="67"/>
      <c r="LDG174" s="68"/>
      <c r="LDH174" s="69"/>
      <c r="LDI174" s="70"/>
      <c r="LDJ174" s="67"/>
      <c r="LDK174" s="68"/>
      <c r="LDL174" s="69"/>
      <c r="LDM174" s="70"/>
      <c r="LDN174" s="67"/>
      <c r="LDO174" s="68"/>
      <c r="LDP174" s="69"/>
      <c r="LDQ174" s="70"/>
      <c r="LDR174" s="67"/>
      <c r="LDS174" s="68"/>
      <c r="LDT174" s="69"/>
      <c r="LDU174" s="70"/>
      <c r="LDV174" s="67"/>
      <c r="LDW174" s="68"/>
      <c r="LDX174" s="69"/>
      <c r="LDY174" s="70"/>
      <c r="LDZ174" s="67"/>
      <c r="LEA174" s="68"/>
      <c r="LEB174" s="69"/>
      <c r="LEC174" s="70"/>
      <c r="LED174" s="67"/>
      <c r="LEE174" s="68"/>
      <c r="LEF174" s="69"/>
      <c r="LEG174" s="70"/>
      <c r="LEH174" s="67"/>
      <c r="LEI174" s="68"/>
      <c r="LEJ174" s="69"/>
      <c r="LEK174" s="70"/>
      <c r="LEL174" s="67"/>
      <c r="LEM174" s="68"/>
      <c r="LEN174" s="69"/>
      <c r="LEO174" s="70"/>
      <c r="LEP174" s="67"/>
      <c r="LEQ174" s="68"/>
      <c r="LER174" s="69"/>
      <c r="LES174" s="70"/>
      <c r="LET174" s="67"/>
      <c r="LEU174" s="68"/>
      <c r="LEV174" s="69"/>
      <c r="LEW174" s="70"/>
      <c r="LEX174" s="67"/>
      <c r="LEY174" s="68"/>
      <c r="LEZ174" s="69"/>
      <c r="LFA174" s="70"/>
      <c r="LFB174" s="67"/>
      <c r="LFC174" s="68"/>
      <c r="LFD174" s="69"/>
      <c r="LFE174" s="70"/>
      <c r="LFF174" s="67"/>
      <c r="LFG174" s="68"/>
      <c r="LFH174" s="69"/>
      <c r="LFI174" s="70"/>
      <c r="LFJ174" s="67"/>
      <c r="LFK174" s="68"/>
      <c r="LFL174" s="69"/>
      <c r="LFM174" s="70"/>
      <c r="LFN174" s="67"/>
      <c r="LFO174" s="68"/>
      <c r="LFP174" s="69"/>
      <c r="LFQ174" s="70"/>
      <c r="LFR174" s="67"/>
      <c r="LFS174" s="68"/>
      <c r="LFT174" s="69"/>
      <c r="LFU174" s="70"/>
      <c r="LFV174" s="67"/>
      <c r="LFW174" s="68"/>
      <c r="LFX174" s="69"/>
      <c r="LFY174" s="70"/>
      <c r="LFZ174" s="67"/>
      <c r="LGA174" s="68"/>
      <c r="LGB174" s="69"/>
      <c r="LGC174" s="70"/>
      <c r="LGD174" s="67"/>
      <c r="LGE174" s="68"/>
      <c r="LGF174" s="69"/>
      <c r="LGG174" s="70"/>
      <c r="LGH174" s="67"/>
      <c r="LGI174" s="68"/>
      <c r="LGJ174" s="69"/>
      <c r="LGK174" s="70"/>
      <c r="LGL174" s="67"/>
      <c r="LGM174" s="68"/>
      <c r="LGN174" s="69"/>
      <c r="LGO174" s="70"/>
      <c r="LGP174" s="67"/>
      <c r="LGQ174" s="68"/>
      <c r="LGR174" s="69"/>
      <c r="LGS174" s="70"/>
      <c r="LGT174" s="67"/>
      <c r="LGU174" s="68"/>
      <c r="LGV174" s="69"/>
      <c r="LGW174" s="70"/>
      <c r="LGX174" s="67"/>
      <c r="LGY174" s="68"/>
      <c r="LGZ174" s="69"/>
      <c r="LHA174" s="70"/>
      <c r="LHB174" s="67"/>
      <c r="LHC174" s="68"/>
      <c r="LHD174" s="69"/>
      <c r="LHE174" s="70"/>
      <c r="LHF174" s="67"/>
      <c r="LHG174" s="68"/>
      <c r="LHH174" s="69"/>
      <c r="LHI174" s="70"/>
      <c r="LHJ174" s="67"/>
      <c r="LHK174" s="68"/>
      <c r="LHL174" s="69"/>
      <c r="LHM174" s="70"/>
      <c r="LHN174" s="67"/>
      <c r="LHO174" s="68"/>
      <c r="LHP174" s="69"/>
      <c r="LHQ174" s="70"/>
      <c r="LHR174" s="67"/>
      <c r="LHS174" s="68"/>
      <c r="LHT174" s="69"/>
      <c r="LHU174" s="70"/>
      <c r="LHV174" s="67"/>
      <c r="LHW174" s="68"/>
      <c r="LHX174" s="69"/>
      <c r="LHY174" s="70"/>
      <c r="LHZ174" s="67"/>
      <c r="LIA174" s="68"/>
      <c r="LIB174" s="69"/>
      <c r="LIC174" s="70"/>
      <c r="LID174" s="67"/>
      <c r="LIE174" s="68"/>
      <c r="LIF174" s="69"/>
      <c r="LIG174" s="70"/>
      <c r="LIH174" s="67"/>
      <c r="LII174" s="68"/>
      <c r="LIJ174" s="69"/>
      <c r="LIK174" s="70"/>
      <c r="LIL174" s="67"/>
      <c r="LIM174" s="68"/>
      <c r="LIN174" s="69"/>
      <c r="LIO174" s="70"/>
      <c r="LIP174" s="67"/>
      <c r="LIQ174" s="68"/>
      <c r="LIR174" s="69"/>
      <c r="LIS174" s="70"/>
      <c r="LIT174" s="67"/>
      <c r="LIU174" s="68"/>
      <c r="LIV174" s="69"/>
      <c r="LIW174" s="70"/>
      <c r="LIX174" s="67"/>
      <c r="LIY174" s="68"/>
      <c r="LIZ174" s="69"/>
      <c r="LJA174" s="70"/>
      <c r="LJB174" s="67"/>
      <c r="LJC174" s="68"/>
      <c r="LJD174" s="69"/>
      <c r="LJE174" s="70"/>
      <c r="LJF174" s="67"/>
      <c r="LJG174" s="68"/>
      <c r="LJH174" s="69"/>
      <c r="LJI174" s="70"/>
      <c r="LJJ174" s="67"/>
      <c r="LJK174" s="68"/>
      <c r="LJL174" s="69"/>
      <c r="LJM174" s="70"/>
      <c r="LJN174" s="67"/>
      <c r="LJO174" s="68"/>
      <c r="LJP174" s="69"/>
      <c r="LJQ174" s="70"/>
      <c r="LJR174" s="67"/>
      <c r="LJS174" s="68"/>
      <c r="LJT174" s="69"/>
      <c r="LJU174" s="70"/>
      <c r="LJV174" s="67"/>
      <c r="LJW174" s="68"/>
      <c r="LJX174" s="69"/>
      <c r="LJY174" s="70"/>
      <c r="LJZ174" s="67"/>
      <c r="LKA174" s="68"/>
      <c r="LKB174" s="69"/>
      <c r="LKC174" s="70"/>
      <c r="LKD174" s="67"/>
      <c r="LKE174" s="68"/>
      <c r="LKF174" s="69"/>
      <c r="LKG174" s="70"/>
      <c r="LKH174" s="67"/>
      <c r="LKI174" s="68"/>
      <c r="LKJ174" s="69"/>
      <c r="LKK174" s="70"/>
      <c r="LKL174" s="67"/>
      <c r="LKM174" s="68"/>
      <c r="LKN174" s="69"/>
      <c r="LKO174" s="70"/>
      <c r="LKP174" s="67"/>
      <c r="LKQ174" s="68"/>
      <c r="LKR174" s="69"/>
      <c r="LKS174" s="70"/>
      <c r="LKT174" s="67"/>
      <c r="LKU174" s="68"/>
      <c r="LKV174" s="69"/>
      <c r="LKW174" s="70"/>
      <c r="LKX174" s="67"/>
      <c r="LKY174" s="68"/>
      <c r="LKZ174" s="69"/>
      <c r="LLA174" s="70"/>
      <c r="LLB174" s="67"/>
      <c r="LLC174" s="68"/>
      <c r="LLD174" s="69"/>
      <c r="LLE174" s="70"/>
      <c r="LLF174" s="67"/>
      <c r="LLG174" s="68"/>
      <c r="LLH174" s="69"/>
      <c r="LLI174" s="70"/>
      <c r="LLJ174" s="67"/>
      <c r="LLK174" s="68"/>
      <c r="LLL174" s="69"/>
      <c r="LLM174" s="70"/>
      <c r="LLN174" s="67"/>
      <c r="LLO174" s="68"/>
      <c r="LLP174" s="69"/>
      <c r="LLQ174" s="70"/>
      <c r="LLR174" s="67"/>
      <c r="LLS174" s="68"/>
      <c r="LLT174" s="69"/>
      <c r="LLU174" s="70"/>
      <c r="LLV174" s="67"/>
      <c r="LLW174" s="68"/>
      <c r="LLX174" s="69"/>
      <c r="LLY174" s="70"/>
      <c r="LLZ174" s="67"/>
      <c r="LMA174" s="68"/>
      <c r="LMB174" s="69"/>
      <c r="LMC174" s="70"/>
      <c r="LMD174" s="67"/>
      <c r="LME174" s="68"/>
      <c r="LMF174" s="69"/>
      <c r="LMG174" s="70"/>
      <c r="LMH174" s="67"/>
      <c r="LMI174" s="68"/>
      <c r="LMJ174" s="69"/>
      <c r="LMK174" s="70"/>
      <c r="LML174" s="67"/>
      <c r="LMM174" s="68"/>
      <c r="LMN174" s="69"/>
      <c r="LMO174" s="70"/>
      <c r="LMP174" s="67"/>
      <c r="LMQ174" s="68"/>
      <c r="LMR174" s="69"/>
      <c r="LMS174" s="70"/>
      <c r="LMT174" s="67"/>
      <c r="LMU174" s="68"/>
      <c r="LMV174" s="69"/>
      <c r="LMW174" s="70"/>
      <c r="LMX174" s="67"/>
      <c r="LMY174" s="68"/>
      <c r="LMZ174" s="69"/>
      <c r="LNA174" s="70"/>
      <c r="LNB174" s="67"/>
      <c r="LNC174" s="68"/>
      <c r="LND174" s="69"/>
      <c r="LNE174" s="70"/>
      <c r="LNF174" s="67"/>
      <c r="LNG174" s="68"/>
      <c r="LNH174" s="69"/>
      <c r="LNI174" s="70"/>
      <c r="LNJ174" s="67"/>
      <c r="LNK174" s="68"/>
      <c r="LNL174" s="69"/>
      <c r="LNM174" s="70"/>
      <c r="LNN174" s="67"/>
      <c r="LNO174" s="68"/>
      <c r="LNP174" s="69"/>
      <c r="LNQ174" s="70"/>
      <c r="LNR174" s="67"/>
      <c r="LNS174" s="68"/>
      <c r="LNT174" s="69"/>
      <c r="LNU174" s="70"/>
      <c r="LNV174" s="67"/>
      <c r="LNW174" s="68"/>
      <c r="LNX174" s="69"/>
      <c r="LNY174" s="70"/>
      <c r="LNZ174" s="67"/>
      <c r="LOA174" s="68"/>
      <c r="LOB174" s="69"/>
      <c r="LOC174" s="70"/>
      <c r="LOD174" s="67"/>
      <c r="LOE174" s="68"/>
      <c r="LOF174" s="69"/>
      <c r="LOG174" s="70"/>
      <c r="LOH174" s="67"/>
      <c r="LOI174" s="68"/>
      <c r="LOJ174" s="69"/>
      <c r="LOK174" s="70"/>
      <c r="LOL174" s="67"/>
      <c r="LOM174" s="68"/>
      <c r="LON174" s="69"/>
      <c r="LOO174" s="70"/>
      <c r="LOP174" s="67"/>
      <c r="LOQ174" s="68"/>
      <c r="LOR174" s="69"/>
      <c r="LOS174" s="70"/>
      <c r="LOT174" s="67"/>
      <c r="LOU174" s="68"/>
      <c r="LOV174" s="69"/>
      <c r="LOW174" s="70"/>
      <c r="LOX174" s="67"/>
      <c r="LOY174" s="68"/>
      <c r="LOZ174" s="69"/>
      <c r="LPA174" s="70"/>
      <c r="LPB174" s="67"/>
      <c r="LPC174" s="68"/>
      <c r="LPD174" s="69"/>
      <c r="LPE174" s="70"/>
      <c r="LPF174" s="67"/>
      <c r="LPG174" s="68"/>
      <c r="LPH174" s="69"/>
      <c r="LPI174" s="70"/>
      <c r="LPJ174" s="67"/>
      <c r="LPK174" s="68"/>
      <c r="LPL174" s="69"/>
      <c r="LPM174" s="70"/>
      <c r="LPN174" s="67"/>
      <c r="LPO174" s="68"/>
      <c r="LPP174" s="69"/>
      <c r="LPQ174" s="70"/>
      <c r="LPR174" s="67"/>
      <c r="LPS174" s="68"/>
      <c r="LPT174" s="69"/>
      <c r="LPU174" s="70"/>
      <c r="LPV174" s="67"/>
      <c r="LPW174" s="68"/>
      <c r="LPX174" s="69"/>
      <c r="LPY174" s="70"/>
      <c r="LPZ174" s="67"/>
      <c r="LQA174" s="68"/>
      <c r="LQB174" s="69"/>
      <c r="LQC174" s="70"/>
      <c r="LQD174" s="67"/>
      <c r="LQE174" s="68"/>
      <c r="LQF174" s="69"/>
      <c r="LQG174" s="70"/>
      <c r="LQH174" s="67"/>
      <c r="LQI174" s="68"/>
      <c r="LQJ174" s="69"/>
      <c r="LQK174" s="70"/>
      <c r="LQL174" s="67"/>
      <c r="LQM174" s="68"/>
      <c r="LQN174" s="69"/>
      <c r="LQO174" s="70"/>
      <c r="LQP174" s="67"/>
      <c r="LQQ174" s="68"/>
      <c r="LQR174" s="69"/>
      <c r="LQS174" s="70"/>
      <c r="LQT174" s="67"/>
      <c r="LQU174" s="68"/>
      <c r="LQV174" s="69"/>
      <c r="LQW174" s="70"/>
      <c r="LQX174" s="67"/>
      <c r="LQY174" s="68"/>
      <c r="LQZ174" s="69"/>
      <c r="LRA174" s="70"/>
      <c r="LRB174" s="67"/>
      <c r="LRC174" s="68"/>
      <c r="LRD174" s="69"/>
      <c r="LRE174" s="70"/>
      <c r="LRF174" s="67"/>
      <c r="LRG174" s="68"/>
      <c r="LRH174" s="69"/>
      <c r="LRI174" s="70"/>
      <c r="LRJ174" s="67"/>
      <c r="LRK174" s="68"/>
      <c r="LRL174" s="69"/>
      <c r="LRM174" s="70"/>
      <c r="LRN174" s="67"/>
      <c r="LRO174" s="68"/>
      <c r="LRP174" s="69"/>
      <c r="LRQ174" s="70"/>
      <c r="LRR174" s="67"/>
      <c r="LRS174" s="68"/>
      <c r="LRT174" s="69"/>
      <c r="LRU174" s="70"/>
      <c r="LRV174" s="67"/>
      <c r="LRW174" s="68"/>
      <c r="LRX174" s="69"/>
      <c r="LRY174" s="70"/>
      <c r="LRZ174" s="67"/>
      <c r="LSA174" s="68"/>
      <c r="LSB174" s="69"/>
      <c r="LSC174" s="70"/>
      <c r="LSD174" s="67"/>
      <c r="LSE174" s="68"/>
      <c r="LSF174" s="69"/>
      <c r="LSG174" s="70"/>
      <c r="LSH174" s="67"/>
      <c r="LSI174" s="68"/>
      <c r="LSJ174" s="69"/>
      <c r="LSK174" s="70"/>
      <c r="LSL174" s="67"/>
      <c r="LSM174" s="68"/>
      <c r="LSN174" s="69"/>
      <c r="LSO174" s="70"/>
      <c r="LSP174" s="67"/>
      <c r="LSQ174" s="68"/>
      <c r="LSR174" s="69"/>
      <c r="LSS174" s="70"/>
      <c r="LST174" s="67"/>
      <c r="LSU174" s="68"/>
      <c r="LSV174" s="69"/>
      <c r="LSW174" s="70"/>
      <c r="LSX174" s="67"/>
      <c r="LSY174" s="68"/>
      <c r="LSZ174" s="69"/>
      <c r="LTA174" s="70"/>
      <c r="LTB174" s="67"/>
      <c r="LTC174" s="68"/>
      <c r="LTD174" s="69"/>
      <c r="LTE174" s="70"/>
      <c r="LTF174" s="67"/>
      <c r="LTG174" s="68"/>
      <c r="LTH174" s="69"/>
      <c r="LTI174" s="70"/>
      <c r="LTJ174" s="67"/>
      <c r="LTK174" s="68"/>
      <c r="LTL174" s="69"/>
      <c r="LTM174" s="70"/>
      <c r="LTN174" s="67"/>
      <c r="LTO174" s="68"/>
      <c r="LTP174" s="69"/>
      <c r="LTQ174" s="70"/>
      <c r="LTR174" s="67"/>
      <c r="LTS174" s="68"/>
      <c r="LTT174" s="69"/>
      <c r="LTU174" s="70"/>
      <c r="LTV174" s="67"/>
      <c r="LTW174" s="68"/>
      <c r="LTX174" s="69"/>
      <c r="LTY174" s="70"/>
      <c r="LTZ174" s="67"/>
      <c r="LUA174" s="68"/>
      <c r="LUB174" s="69"/>
      <c r="LUC174" s="70"/>
      <c r="LUD174" s="67"/>
      <c r="LUE174" s="68"/>
      <c r="LUF174" s="69"/>
      <c r="LUG174" s="70"/>
      <c r="LUH174" s="67"/>
      <c r="LUI174" s="68"/>
      <c r="LUJ174" s="69"/>
      <c r="LUK174" s="70"/>
      <c r="LUL174" s="67"/>
      <c r="LUM174" s="68"/>
      <c r="LUN174" s="69"/>
      <c r="LUO174" s="70"/>
      <c r="LUP174" s="67"/>
      <c r="LUQ174" s="68"/>
      <c r="LUR174" s="69"/>
      <c r="LUS174" s="70"/>
      <c r="LUT174" s="67"/>
      <c r="LUU174" s="68"/>
      <c r="LUV174" s="69"/>
      <c r="LUW174" s="70"/>
      <c r="LUX174" s="67"/>
      <c r="LUY174" s="68"/>
      <c r="LUZ174" s="69"/>
      <c r="LVA174" s="70"/>
      <c r="LVB174" s="67"/>
      <c r="LVC174" s="68"/>
      <c r="LVD174" s="69"/>
      <c r="LVE174" s="70"/>
      <c r="LVF174" s="67"/>
      <c r="LVG174" s="68"/>
      <c r="LVH174" s="69"/>
      <c r="LVI174" s="70"/>
      <c r="LVJ174" s="67"/>
      <c r="LVK174" s="68"/>
      <c r="LVL174" s="69"/>
      <c r="LVM174" s="70"/>
      <c r="LVN174" s="67"/>
      <c r="LVO174" s="68"/>
      <c r="LVP174" s="69"/>
      <c r="LVQ174" s="70"/>
      <c r="LVR174" s="67"/>
      <c r="LVS174" s="68"/>
      <c r="LVT174" s="69"/>
      <c r="LVU174" s="70"/>
      <c r="LVV174" s="67"/>
      <c r="LVW174" s="68"/>
      <c r="LVX174" s="69"/>
      <c r="LVY174" s="70"/>
      <c r="LVZ174" s="67"/>
      <c r="LWA174" s="68"/>
      <c r="LWB174" s="69"/>
      <c r="LWC174" s="70"/>
      <c r="LWD174" s="67"/>
      <c r="LWE174" s="68"/>
      <c r="LWF174" s="69"/>
      <c r="LWG174" s="70"/>
      <c r="LWH174" s="67"/>
      <c r="LWI174" s="68"/>
      <c r="LWJ174" s="69"/>
      <c r="LWK174" s="70"/>
      <c r="LWL174" s="67"/>
      <c r="LWM174" s="68"/>
      <c r="LWN174" s="69"/>
      <c r="LWO174" s="70"/>
      <c r="LWP174" s="67"/>
      <c r="LWQ174" s="68"/>
      <c r="LWR174" s="69"/>
      <c r="LWS174" s="70"/>
      <c r="LWT174" s="67"/>
      <c r="LWU174" s="68"/>
      <c r="LWV174" s="69"/>
      <c r="LWW174" s="70"/>
      <c r="LWX174" s="67"/>
      <c r="LWY174" s="68"/>
      <c r="LWZ174" s="69"/>
      <c r="LXA174" s="70"/>
      <c r="LXB174" s="67"/>
      <c r="LXC174" s="68"/>
      <c r="LXD174" s="69"/>
      <c r="LXE174" s="70"/>
      <c r="LXF174" s="67"/>
      <c r="LXG174" s="68"/>
      <c r="LXH174" s="69"/>
      <c r="LXI174" s="70"/>
      <c r="LXJ174" s="67"/>
      <c r="LXK174" s="68"/>
      <c r="LXL174" s="69"/>
      <c r="LXM174" s="70"/>
      <c r="LXN174" s="67"/>
      <c r="LXO174" s="68"/>
      <c r="LXP174" s="69"/>
      <c r="LXQ174" s="70"/>
      <c r="LXR174" s="67"/>
      <c r="LXS174" s="68"/>
      <c r="LXT174" s="69"/>
      <c r="LXU174" s="70"/>
      <c r="LXV174" s="67"/>
      <c r="LXW174" s="68"/>
      <c r="LXX174" s="69"/>
      <c r="LXY174" s="70"/>
      <c r="LXZ174" s="67"/>
      <c r="LYA174" s="68"/>
      <c r="LYB174" s="69"/>
      <c r="LYC174" s="70"/>
      <c r="LYD174" s="67"/>
      <c r="LYE174" s="68"/>
      <c r="LYF174" s="69"/>
      <c r="LYG174" s="70"/>
      <c r="LYH174" s="67"/>
      <c r="LYI174" s="68"/>
      <c r="LYJ174" s="69"/>
      <c r="LYK174" s="70"/>
      <c r="LYL174" s="67"/>
      <c r="LYM174" s="68"/>
      <c r="LYN174" s="69"/>
      <c r="LYO174" s="70"/>
      <c r="LYP174" s="67"/>
      <c r="LYQ174" s="68"/>
      <c r="LYR174" s="69"/>
      <c r="LYS174" s="70"/>
      <c r="LYT174" s="67"/>
      <c r="LYU174" s="68"/>
      <c r="LYV174" s="69"/>
      <c r="LYW174" s="70"/>
      <c r="LYX174" s="67"/>
      <c r="LYY174" s="68"/>
      <c r="LYZ174" s="69"/>
      <c r="LZA174" s="70"/>
      <c r="LZB174" s="67"/>
      <c r="LZC174" s="68"/>
      <c r="LZD174" s="69"/>
      <c r="LZE174" s="70"/>
      <c r="LZF174" s="67"/>
      <c r="LZG174" s="68"/>
      <c r="LZH174" s="69"/>
      <c r="LZI174" s="70"/>
      <c r="LZJ174" s="67"/>
      <c r="LZK174" s="68"/>
      <c r="LZL174" s="69"/>
      <c r="LZM174" s="70"/>
      <c r="LZN174" s="67"/>
      <c r="LZO174" s="68"/>
      <c r="LZP174" s="69"/>
      <c r="LZQ174" s="70"/>
      <c r="LZR174" s="67"/>
      <c r="LZS174" s="68"/>
      <c r="LZT174" s="69"/>
      <c r="LZU174" s="70"/>
      <c r="LZV174" s="67"/>
      <c r="LZW174" s="68"/>
      <c r="LZX174" s="69"/>
      <c r="LZY174" s="70"/>
      <c r="LZZ174" s="67"/>
      <c r="MAA174" s="68"/>
      <c r="MAB174" s="69"/>
      <c r="MAC174" s="70"/>
      <c r="MAD174" s="67"/>
      <c r="MAE174" s="68"/>
      <c r="MAF174" s="69"/>
      <c r="MAG174" s="70"/>
      <c r="MAH174" s="67"/>
      <c r="MAI174" s="68"/>
      <c r="MAJ174" s="69"/>
      <c r="MAK174" s="70"/>
      <c r="MAL174" s="67"/>
      <c r="MAM174" s="68"/>
      <c r="MAN174" s="69"/>
      <c r="MAO174" s="70"/>
      <c r="MAP174" s="67"/>
      <c r="MAQ174" s="68"/>
      <c r="MAR174" s="69"/>
      <c r="MAS174" s="70"/>
      <c r="MAT174" s="67"/>
      <c r="MAU174" s="68"/>
      <c r="MAV174" s="69"/>
      <c r="MAW174" s="70"/>
      <c r="MAX174" s="67"/>
      <c r="MAY174" s="68"/>
      <c r="MAZ174" s="69"/>
      <c r="MBA174" s="70"/>
      <c r="MBB174" s="67"/>
      <c r="MBC174" s="68"/>
      <c r="MBD174" s="69"/>
      <c r="MBE174" s="70"/>
      <c r="MBF174" s="67"/>
      <c r="MBG174" s="68"/>
      <c r="MBH174" s="69"/>
      <c r="MBI174" s="70"/>
      <c r="MBJ174" s="67"/>
      <c r="MBK174" s="68"/>
      <c r="MBL174" s="69"/>
      <c r="MBM174" s="70"/>
      <c r="MBN174" s="67"/>
      <c r="MBO174" s="68"/>
      <c r="MBP174" s="69"/>
      <c r="MBQ174" s="70"/>
      <c r="MBR174" s="67"/>
      <c r="MBS174" s="68"/>
      <c r="MBT174" s="69"/>
      <c r="MBU174" s="70"/>
      <c r="MBV174" s="67"/>
      <c r="MBW174" s="68"/>
      <c r="MBX174" s="69"/>
      <c r="MBY174" s="70"/>
      <c r="MBZ174" s="67"/>
      <c r="MCA174" s="68"/>
      <c r="MCB174" s="69"/>
      <c r="MCC174" s="70"/>
      <c r="MCD174" s="67"/>
      <c r="MCE174" s="68"/>
      <c r="MCF174" s="69"/>
      <c r="MCG174" s="70"/>
      <c r="MCH174" s="67"/>
      <c r="MCI174" s="68"/>
      <c r="MCJ174" s="69"/>
      <c r="MCK174" s="70"/>
      <c r="MCL174" s="67"/>
      <c r="MCM174" s="68"/>
      <c r="MCN174" s="69"/>
      <c r="MCO174" s="70"/>
      <c r="MCP174" s="67"/>
      <c r="MCQ174" s="68"/>
      <c r="MCR174" s="69"/>
      <c r="MCS174" s="70"/>
      <c r="MCT174" s="67"/>
      <c r="MCU174" s="68"/>
      <c r="MCV174" s="69"/>
      <c r="MCW174" s="70"/>
      <c r="MCX174" s="67"/>
      <c r="MCY174" s="68"/>
      <c r="MCZ174" s="69"/>
      <c r="MDA174" s="70"/>
      <c r="MDB174" s="67"/>
      <c r="MDC174" s="68"/>
      <c r="MDD174" s="69"/>
      <c r="MDE174" s="70"/>
      <c r="MDF174" s="67"/>
      <c r="MDG174" s="68"/>
      <c r="MDH174" s="69"/>
      <c r="MDI174" s="70"/>
      <c r="MDJ174" s="67"/>
      <c r="MDK174" s="68"/>
      <c r="MDL174" s="69"/>
      <c r="MDM174" s="70"/>
      <c r="MDN174" s="67"/>
      <c r="MDO174" s="68"/>
      <c r="MDP174" s="69"/>
      <c r="MDQ174" s="70"/>
      <c r="MDR174" s="67"/>
      <c r="MDS174" s="68"/>
      <c r="MDT174" s="69"/>
      <c r="MDU174" s="70"/>
      <c r="MDV174" s="67"/>
      <c r="MDW174" s="68"/>
      <c r="MDX174" s="69"/>
      <c r="MDY174" s="70"/>
      <c r="MDZ174" s="67"/>
      <c r="MEA174" s="68"/>
      <c r="MEB174" s="69"/>
      <c r="MEC174" s="70"/>
      <c r="MED174" s="67"/>
      <c r="MEE174" s="68"/>
      <c r="MEF174" s="69"/>
      <c r="MEG174" s="70"/>
      <c r="MEH174" s="67"/>
      <c r="MEI174" s="68"/>
      <c r="MEJ174" s="69"/>
      <c r="MEK174" s="70"/>
      <c r="MEL174" s="67"/>
      <c r="MEM174" s="68"/>
      <c r="MEN174" s="69"/>
      <c r="MEO174" s="70"/>
      <c r="MEP174" s="67"/>
      <c r="MEQ174" s="68"/>
      <c r="MER174" s="69"/>
      <c r="MES174" s="70"/>
      <c r="MET174" s="67"/>
      <c r="MEU174" s="68"/>
      <c r="MEV174" s="69"/>
      <c r="MEW174" s="70"/>
      <c r="MEX174" s="67"/>
      <c r="MEY174" s="68"/>
      <c r="MEZ174" s="69"/>
      <c r="MFA174" s="70"/>
      <c r="MFB174" s="67"/>
      <c r="MFC174" s="68"/>
      <c r="MFD174" s="69"/>
      <c r="MFE174" s="70"/>
      <c r="MFF174" s="67"/>
      <c r="MFG174" s="68"/>
      <c r="MFH174" s="69"/>
      <c r="MFI174" s="70"/>
      <c r="MFJ174" s="67"/>
      <c r="MFK174" s="68"/>
      <c r="MFL174" s="69"/>
      <c r="MFM174" s="70"/>
      <c r="MFN174" s="67"/>
      <c r="MFO174" s="68"/>
      <c r="MFP174" s="69"/>
      <c r="MFQ174" s="70"/>
      <c r="MFR174" s="67"/>
      <c r="MFS174" s="68"/>
      <c r="MFT174" s="69"/>
      <c r="MFU174" s="70"/>
      <c r="MFV174" s="67"/>
      <c r="MFW174" s="68"/>
      <c r="MFX174" s="69"/>
      <c r="MFY174" s="70"/>
      <c r="MFZ174" s="67"/>
      <c r="MGA174" s="68"/>
      <c r="MGB174" s="69"/>
      <c r="MGC174" s="70"/>
      <c r="MGD174" s="67"/>
      <c r="MGE174" s="68"/>
      <c r="MGF174" s="69"/>
      <c r="MGG174" s="70"/>
      <c r="MGH174" s="67"/>
      <c r="MGI174" s="68"/>
      <c r="MGJ174" s="69"/>
      <c r="MGK174" s="70"/>
      <c r="MGL174" s="67"/>
      <c r="MGM174" s="68"/>
      <c r="MGN174" s="69"/>
      <c r="MGO174" s="70"/>
      <c r="MGP174" s="67"/>
      <c r="MGQ174" s="68"/>
      <c r="MGR174" s="69"/>
      <c r="MGS174" s="70"/>
      <c r="MGT174" s="67"/>
      <c r="MGU174" s="68"/>
      <c r="MGV174" s="69"/>
      <c r="MGW174" s="70"/>
      <c r="MGX174" s="67"/>
      <c r="MGY174" s="68"/>
      <c r="MGZ174" s="69"/>
      <c r="MHA174" s="70"/>
      <c r="MHB174" s="67"/>
      <c r="MHC174" s="68"/>
      <c r="MHD174" s="69"/>
      <c r="MHE174" s="70"/>
      <c r="MHF174" s="67"/>
      <c r="MHG174" s="68"/>
      <c r="MHH174" s="69"/>
      <c r="MHI174" s="70"/>
      <c r="MHJ174" s="67"/>
      <c r="MHK174" s="68"/>
      <c r="MHL174" s="69"/>
      <c r="MHM174" s="70"/>
      <c r="MHN174" s="67"/>
      <c r="MHO174" s="68"/>
      <c r="MHP174" s="69"/>
      <c r="MHQ174" s="70"/>
      <c r="MHR174" s="67"/>
      <c r="MHS174" s="68"/>
      <c r="MHT174" s="69"/>
      <c r="MHU174" s="70"/>
      <c r="MHV174" s="67"/>
      <c r="MHW174" s="68"/>
      <c r="MHX174" s="69"/>
      <c r="MHY174" s="70"/>
      <c r="MHZ174" s="67"/>
      <c r="MIA174" s="68"/>
      <c r="MIB174" s="69"/>
      <c r="MIC174" s="70"/>
      <c r="MID174" s="67"/>
      <c r="MIE174" s="68"/>
      <c r="MIF174" s="69"/>
      <c r="MIG174" s="70"/>
      <c r="MIH174" s="67"/>
      <c r="MII174" s="68"/>
      <c r="MIJ174" s="69"/>
      <c r="MIK174" s="70"/>
      <c r="MIL174" s="67"/>
      <c r="MIM174" s="68"/>
      <c r="MIN174" s="69"/>
      <c r="MIO174" s="70"/>
      <c r="MIP174" s="67"/>
      <c r="MIQ174" s="68"/>
      <c r="MIR174" s="69"/>
      <c r="MIS174" s="70"/>
      <c r="MIT174" s="67"/>
      <c r="MIU174" s="68"/>
      <c r="MIV174" s="69"/>
      <c r="MIW174" s="70"/>
      <c r="MIX174" s="67"/>
      <c r="MIY174" s="68"/>
      <c r="MIZ174" s="69"/>
      <c r="MJA174" s="70"/>
      <c r="MJB174" s="67"/>
      <c r="MJC174" s="68"/>
      <c r="MJD174" s="69"/>
      <c r="MJE174" s="70"/>
      <c r="MJF174" s="67"/>
      <c r="MJG174" s="68"/>
      <c r="MJH174" s="69"/>
      <c r="MJI174" s="70"/>
      <c r="MJJ174" s="67"/>
      <c r="MJK174" s="68"/>
      <c r="MJL174" s="69"/>
      <c r="MJM174" s="70"/>
      <c r="MJN174" s="67"/>
      <c r="MJO174" s="68"/>
      <c r="MJP174" s="69"/>
      <c r="MJQ174" s="70"/>
      <c r="MJR174" s="67"/>
      <c r="MJS174" s="68"/>
      <c r="MJT174" s="69"/>
      <c r="MJU174" s="70"/>
      <c r="MJV174" s="67"/>
      <c r="MJW174" s="68"/>
      <c r="MJX174" s="69"/>
      <c r="MJY174" s="70"/>
      <c r="MJZ174" s="67"/>
      <c r="MKA174" s="68"/>
      <c r="MKB174" s="69"/>
      <c r="MKC174" s="70"/>
      <c r="MKD174" s="67"/>
      <c r="MKE174" s="68"/>
      <c r="MKF174" s="69"/>
      <c r="MKG174" s="70"/>
      <c r="MKH174" s="67"/>
      <c r="MKI174" s="68"/>
      <c r="MKJ174" s="69"/>
      <c r="MKK174" s="70"/>
      <c r="MKL174" s="67"/>
      <c r="MKM174" s="68"/>
      <c r="MKN174" s="69"/>
      <c r="MKO174" s="70"/>
      <c r="MKP174" s="67"/>
      <c r="MKQ174" s="68"/>
      <c r="MKR174" s="69"/>
      <c r="MKS174" s="70"/>
      <c r="MKT174" s="67"/>
      <c r="MKU174" s="68"/>
      <c r="MKV174" s="69"/>
      <c r="MKW174" s="70"/>
      <c r="MKX174" s="67"/>
      <c r="MKY174" s="68"/>
      <c r="MKZ174" s="69"/>
      <c r="MLA174" s="70"/>
      <c r="MLB174" s="67"/>
      <c r="MLC174" s="68"/>
      <c r="MLD174" s="69"/>
      <c r="MLE174" s="70"/>
      <c r="MLF174" s="67"/>
      <c r="MLG174" s="68"/>
      <c r="MLH174" s="69"/>
      <c r="MLI174" s="70"/>
      <c r="MLJ174" s="67"/>
      <c r="MLK174" s="68"/>
      <c r="MLL174" s="69"/>
      <c r="MLM174" s="70"/>
      <c r="MLN174" s="67"/>
      <c r="MLO174" s="68"/>
      <c r="MLP174" s="69"/>
      <c r="MLQ174" s="70"/>
      <c r="MLR174" s="67"/>
      <c r="MLS174" s="68"/>
      <c r="MLT174" s="69"/>
      <c r="MLU174" s="70"/>
      <c r="MLV174" s="67"/>
      <c r="MLW174" s="68"/>
      <c r="MLX174" s="69"/>
      <c r="MLY174" s="70"/>
      <c r="MLZ174" s="67"/>
      <c r="MMA174" s="68"/>
      <c r="MMB174" s="69"/>
      <c r="MMC174" s="70"/>
      <c r="MMD174" s="67"/>
      <c r="MME174" s="68"/>
      <c r="MMF174" s="69"/>
      <c r="MMG174" s="70"/>
      <c r="MMH174" s="67"/>
      <c r="MMI174" s="68"/>
      <c r="MMJ174" s="69"/>
      <c r="MMK174" s="70"/>
      <c r="MML174" s="67"/>
      <c r="MMM174" s="68"/>
      <c r="MMN174" s="69"/>
      <c r="MMO174" s="70"/>
      <c r="MMP174" s="67"/>
      <c r="MMQ174" s="68"/>
      <c r="MMR174" s="69"/>
      <c r="MMS174" s="70"/>
      <c r="MMT174" s="67"/>
      <c r="MMU174" s="68"/>
      <c r="MMV174" s="69"/>
      <c r="MMW174" s="70"/>
      <c r="MMX174" s="67"/>
      <c r="MMY174" s="68"/>
      <c r="MMZ174" s="69"/>
      <c r="MNA174" s="70"/>
      <c r="MNB174" s="67"/>
      <c r="MNC174" s="68"/>
      <c r="MND174" s="69"/>
      <c r="MNE174" s="70"/>
      <c r="MNF174" s="67"/>
      <c r="MNG174" s="68"/>
      <c r="MNH174" s="69"/>
      <c r="MNI174" s="70"/>
      <c r="MNJ174" s="67"/>
      <c r="MNK174" s="68"/>
      <c r="MNL174" s="69"/>
      <c r="MNM174" s="70"/>
      <c r="MNN174" s="67"/>
      <c r="MNO174" s="68"/>
      <c r="MNP174" s="69"/>
      <c r="MNQ174" s="70"/>
      <c r="MNR174" s="67"/>
      <c r="MNS174" s="68"/>
      <c r="MNT174" s="69"/>
      <c r="MNU174" s="70"/>
      <c r="MNV174" s="67"/>
      <c r="MNW174" s="68"/>
      <c r="MNX174" s="69"/>
      <c r="MNY174" s="70"/>
      <c r="MNZ174" s="67"/>
      <c r="MOA174" s="68"/>
      <c r="MOB174" s="69"/>
      <c r="MOC174" s="70"/>
      <c r="MOD174" s="67"/>
      <c r="MOE174" s="68"/>
      <c r="MOF174" s="69"/>
      <c r="MOG174" s="70"/>
      <c r="MOH174" s="67"/>
      <c r="MOI174" s="68"/>
      <c r="MOJ174" s="69"/>
      <c r="MOK174" s="70"/>
      <c r="MOL174" s="67"/>
      <c r="MOM174" s="68"/>
      <c r="MON174" s="69"/>
      <c r="MOO174" s="70"/>
      <c r="MOP174" s="67"/>
      <c r="MOQ174" s="68"/>
      <c r="MOR174" s="69"/>
      <c r="MOS174" s="70"/>
      <c r="MOT174" s="67"/>
      <c r="MOU174" s="68"/>
      <c r="MOV174" s="69"/>
      <c r="MOW174" s="70"/>
      <c r="MOX174" s="67"/>
      <c r="MOY174" s="68"/>
      <c r="MOZ174" s="69"/>
      <c r="MPA174" s="70"/>
      <c r="MPB174" s="67"/>
      <c r="MPC174" s="68"/>
      <c r="MPD174" s="69"/>
      <c r="MPE174" s="70"/>
      <c r="MPF174" s="67"/>
      <c r="MPG174" s="68"/>
      <c r="MPH174" s="69"/>
      <c r="MPI174" s="70"/>
      <c r="MPJ174" s="67"/>
      <c r="MPK174" s="68"/>
      <c r="MPL174" s="69"/>
      <c r="MPM174" s="70"/>
      <c r="MPN174" s="67"/>
      <c r="MPO174" s="68"/>
      <c r="MPP174" s="69"/>
      <c r="MPQ174" s="70"/>
      <c r="MPR174" s="67"/>
      <c r="MPS174" s="68"/>
      <c r="MPT174" s="69"/>
      <c r="MPU174" s="70"/>
      <c r="MPV174" s="67"/>
      <c r="MPW174" s="68"/>
      <c r="MPX174" s="69"/>
      <c r="MPY174" s="70"/>
      <c r="MPZ174" s="67"/>
      <c r="MQA174" s="68"/>
      <c r="MQB174" s="69"/>
      <c r="MQC174" s="70"/>
      <c r="MQD174" s="67"/>
      <c r="MQE174" s="68"/>
      <c r="MQF174" s="69"/>
      <c r="MQG174" s="70"/>
      <c r="MQH174" s="67"/>
      <c r="MQI174" s="68"/>
      <c r="MQJ174" s="69"/>
      <c r="MQK174" s="70"/>
      <c r="MQL174" s="67"/>
      <c r="MQM174" s="68"/>
      <c r="MQN174" s="69"/>
      <c r="MQO174" s="70"/>
      <c r="MQP174" s="67"/>
      <c r="MQQ174" s="68"/>
      <c r="MQR174" s="69"/>
      <c r="MQS174" s="70"/>
      <c r="MQT174" s="67"/>
      <c r="MQU174" s="68"/>
      <c r="MQV174" s="69"/>
      <c r="MQW174" s="70"/>
      <c r="MQX174" s="67"/>
      <c r="MQY174" s="68"/>
      <c r="MQZ174" s="69"/>
      <c r="MRA174" s="70"/>
      <c r="MRB174" s="67"/>
      <c r="MRC174" s="68"/>
      <c r="MRD174" s="69"/>
      <c r="MRE174" s="70"/>
      <c r="MRF174" s="67"/>
      <c r="MRG174" s="68"/>
      <c r="MRH174" s="69"/>
      <c r="MRI174" s="70"/>
      <c r="MRJ174" s="67"/>
      <c r="MRK174" s="68"/>
      <c r="MRL174" s="69"/>
      <c r="MRM174" s="70"/>
      <c r="MRN174" s="67"/>
      <c r="MRO174" s="68"/>
      <c r="MRP174" s="69"/>
      <c r="MRQ174" s="70"/>
      <c r="MRR174" s="67"/>
      <c r="MRS174" s="68"/>
      <c r="MRT174" s="69"/>
      <c r="MRU174" s="70"/>
      <c r="MRV174" s="67"/>
      <c r="MRW174" s="68"/>
      <c r="MRX174" s="69"/>
      <c r="MRY174" s="70"/>
      <c r="MRZ174" s="67"/>
      <c r="MSA174" s="68"/>
      <c r="MSB174" s="69"/>
      <c r="MSC174" s="70"/>
      <c r="MSD174" s="67"/>
      <c r="MSE174" s="68"/>
      <c r="MSF174" s="69"/>
      <c r="MSG174" s="70"/>
      <c r="MSH174" s="67"/>
      <c r="MSI174" s="68"/>
      <c r="MSJ174" s="69"/>
      <c r="MSK174" s="70"/>
      <c r="MSL174" s="67"/>
      <c r="MSM174" s="68"/>
      <c r="MSN174" s="69"/>
      <c r="MSO174" s="70"/>
      <c r="MSP174" s="67"/>
      <c r="MSQ174" s="68"/>
      <c r="MSR174" s="69"/>
      <c r="MSS174" s="70"/>
      <c r="MST174" s="67"/>
      <c r="MSU174" s="68"/>
      <c r="MSV174" s="69"/>
      <c r="MSW174" s="70"/>
      <c r="MSX174" s="67"/>
      <c r="MSY174" s="68"/>
      <c r="MSZ174" s="69"/>
      <c r="MTA174" s="70"/>
      <c r="MTB174" s="67"/>
      <c r="MTC174" s="68"/>
      <c r="MTD174" s="69"/>
      <c r="MTE174" s="70"/>
      <c r="MTF174" s="67"/>
      <c r="MTG174" s="68"/>
      <c r="MTH174" s="69"/>
      <c r="MTI174" s="70"/>
      <c r="MTJ174" s="67"/>
      <c r="MTK174" s="68"/>
      <c r="MTL174" s="69"/>
      <c r="MTM174" s="70"/>
      <c r="MTN174" s="67"/>
      <c r="MTO174" s="68"/>
      <c r="MTP174" s="69"/>
      <c r="MTQ174" s="70"/>
      <c r="MTR174" s="67"/>
      <c r="MTS174" s="68"/>
      <c r="MTT174" s="69"/>
      <c r="MTU174" s="70"/>
      <c r="MTV174" s="67"/>
      <c r="MTW174" s="68"/>
      <c r="MTX174" s="69"/>
      <c r="MTY174" s="70"/>
      <c r="MTZ174" s="67"/>
      <c r="MUA174" s="68"/>
      <c r="MUB174" s="69"/>
      <c r="MUC174" s="70"/>
      <c r="MUD174" s="67"/>
      <c r="MUE174" s="68"/>
      <c r="MUF174" s="69"/>
      <c r="MUG174" s="70"/>
      <c r="MUH174" s="67"/>
      <c r="MUI174" s="68"/>
      <c r="MUJ174" s="69"/>
      <c r="MUK174" s="70"/>
      <c r="MUL174" s="67"/>
      <c r="MUM174" s="68"/>
      <c r="MUN174" s="69"/>
      <c r="MUO174" s="70"/>
      <c r="MUP174" s="67"/>
      <c r="MUQ174" s="68"/>
      <c r="MUR174" s="69"/>
      <c r="MUS174" s="70"/>
      <c r="MUT174" s="67"/>
      <c r="MUU174" s="68"/>
      <c r="MUV174" s="69"/>
      <c r="MUW174" s="70"/>
      <c r="MUX174" s="67"/>
      <c r="MUY174" s="68"/>
      <c r="MUZ174" s="69"/>
      <c r="MVA174" s="70"/>
      <c r="MVB174" s="67"/>
      <c r="MVC174" s="68"/>
      <c r="MVD174" s="69"/>
      <c r="MVE174" s="70"/>
      <c r="MVF174" s="67"/>
      <c r="MVG174" s="68"/>
      <c r="MVH174" s="69"/>
      <c r="MVI174" s="70"/>
      <c r="MVJ174" s="67"/>
      <c r="MVK174" s="68"/>
      <c r="MVL174" s="69"/>
      <c r="MVM174" s="70"/>
      <c r="MVN174" s="67"/>
      <c r="MVO174" s="68"/>
      <c r="MVP174" s="69"/>
      <c r="MVQ174" s="70"/>
      <c r="MVR174" s="67"/>
      <c r="MVS174" s="68"/>
      <c r="MVT174" s="69"/>
      <c r="MVU174" s="70"/>
      <c r="MVV174" s="67"/>
      <c r="MVW174" s="68"/>
      <c r="MVX174" s="69"/>
      <c r="MVY174" s="70"/>
      <c r="MVZ174" s="67"/>
      <c r="MWA174" s="68"/>
      <c r="MWB174" s="69"/>
      <c r="MWC174" s="70"/>
      <c r="MWD174" s="67"/>
      <c r="MWE174" s="68"/>
      <c r="MWF174" s="69"/>
      <c r="MWG174" s="70"/>
      <c r="MWH174" s="67"/>
      <c r="MWI174" s="68"/>
      <c r="MWJ174" s="69"/>
      <c r="MWK174" s="70"/>
      <c r="MWL174" s="67"/>
      <c r="MWM174" s="68"/>
      <c r="MWN174" s="69"/>
      <c r="MWO174" s="70"/>
      <c r="MWP174" s="67"/>
      <c r="MWQ174" s="68"/>
      <c r="MWR174" s="69"/>
      <c r="MWS174" s="70"/>
      <c r="MWT174" s="67"/>
      <c r="MWU174" s="68"/>
      <c r="MWV174" s="69"/>
      <c r="MWW174" s="70"/>
      <c r="MWX174" s="67"/>
      <c r="MWY174" s="68"/>
      <c r="MWZ174" s="69"/>
      <c r="MXA174" s="70"/>
      <c r="MXB174" s="67"/>
      <c r="MXC174" s="68"/>
      <c r="MXD174" s="69"/>
      <c r="MXE174" s="70"/>
      <c r="MXF174" s="67"/>
      <c r="MXG174" s="68"/>
      <c r="MXH174" s="69"/>
      <c r="MXI174" s="70"/>
      <c r="MXJ174" s="67"/>
      <c r="MXK174" s="68"/>
      <c r="MXL174" s="69"/>
      <c r="MXM174" s="70"/>
      <c r="MXN174" s="67"/>
      <c r="MXO174" s="68"/>
      <c r="MXP174" s="69"/>
      <c r="MXQ174" s="70"/>
      <c r="MXR174" s="67"/>
      <c r="MXS174" s="68"/>
      <c r="MXT174" s="69"/>
      <c r="MXU174" s="70"/>
      <c r="MXV174" s="67"/>
      <c r="MXW174" s="68"/>
      <c r="MXX174" s="69"/>
      <c r="MXY174" s="70"/>
      <c r="MXZ174" s="67"/>
      <c r="MYA174" s="68"/>
      <c r="MYB174" s="69"/>
      <c r="MYC174" s="70"/>
      <c r="MYD174" s="67"/>
      <c r="MYE174" s="68"/>
      <c r="MYF174" s="69"/>
      <c r="MYG174" s="70"/>
      <c r="MYH174" s="67"/>
      <c r="MYI174" s="68"/>
      <c r="MYJ174" s="69"/>
      <c r="MYK174" s="70"/>
      <c r="MYL174" s="67"/>
      <c r="MYM174" s="68"/>
      <c r="MYN174" s="69"/>
      <c r="MYO174" s="70"/>
      <c r="MYP174" s="67"/>
      <c r="MYQ174" s="68"/>
      <c r="MYR174" s="69"/>
      <c r="MYS174" s="70"/>
      <c r="MYT174" s="67"/>
      <c r="MYU174" s="68"/>
      <c r="MYV174" s="69"/>
      <c r="MYW174" s="70"/>
      <c r="MYX174" s="67"/>
      <c r="MYY174" s="68"/>
      <c r="MYZ174" s="69"/>
      <c r="MZA174" s="70"/>
      <c r="MZB174" s="67"/>
      <c r="MZC174" s="68"/>
      <c r="MZD174" s="69"/>
      <c r="MZE174" s="70"/>
      <c r="MZF174" s="67"/>
      <c r="MZG174" s="68"/>
      <c r="MZH174" s="69"/>
      <c r="MZI174" s="70"/>
      <c r="MZJ174" s="67"/>
      <c r="MZK174" s="68"/>
      <c r="MZL174" s="69"/>
      <c r="MZM174" s="70"/>
      <c r="MZN174" s="67"/>
      <c r="MZO174" s="68"/>
      <c r="MZP174" s="69"/>
      <c r="MZQ174" s="70"/>
      <c r="MZR174" s="67"/>
      <c r="MZS174" s="68"/>
      <c r="MZT174" s="69"/>
      <c r="MZU174" s="70"/>
      <c r="MZV174" s="67"/>
      <c r="MZW174" s="68"/>
      <c r="MZX174" s="69"/>
      <c r="MZY174" s="70"/>
      <c r="MZZ174" s="67"/>
      <c r="NAA174" s="68"/>
      <c r="NAB174" s="69"/>
      <c r="NAC174" s="70"/>
      <c r="NAD174" s="67"/>
      <c r="NAE174" s="68"/>
      <c r="NAF174" s="69"/>
      <c r="NAG174" s="70"/>
      <c r="NAH174" s="67"/>
      <c r="NAI174" s="68"/>
      <c r="NAJ174" s="69"/>
      <c r="NAK174" s="70"/>
      <c r="NAL174" s="67"/>
      <c r="NAM174" s="68"/>
      <c r="NAN174" s="69"/>
      <c r="NAO174" s="70"/>
      <c r="NAP174" s="67"/>
      <c r="NAQ174" s="68"/>
      <c r="NAR174" s="69"/>
      <c r="NAS174" s="70"/>
      <c r="NAT174" s="67"/>
      <c r="NAU174" s="68"/>
      <c r="NAV174" s="69"/>
      <c r="NAW174" s="70"/>
      <c r="NAX174" s="67"/>
      <c r="NAY174" s="68"/>
      <c r="NAZ174" s="69"/>
      <c r="NBA174" s="70"/>
      <c r="NBB174" s="67"/>
      <c r="NBC174" s="68"/>
      <c r="NBD174" s="69"/>
      <c r="NBE174" s="70"/>
      <c r="NBF174" s="67"/>
      <c r="NBG174" s="68"/>
      <c r="NBH174" s="69"/>
      <c r="NBI174" s="70"/>
      <c r="NBJ174" s="67"/>
      <c r="NBK174" s="68"/>
      <c r="NBL174" s="69"/>
      <c r="NBM174" s="70"/>
      <c r="NBN174" s="67"/>
      <c r="NBO174" s="68"/>
      <c r="NBP174" s="69"/>
      <c r="NBQ174" s="70"/>
      <c r="NBR174" s="67"/>
      <c r="NBS174" s="68"/>
      <c r="NBT174" s="69"/>
      <c r="NBU174" s="70"/>
      <c r="NBV174" s="67"/>
      <c r="NBW174" s="68"/>
      <c r="NBX174" s="69"/>
      <c r="NBY174" s="70"/>
      <c r="NBZ174" s="67"/>
      <c r="NCA174" s="68"/>
      <c r="NCB174" s="69"/>
      <c r="NCC174" s="70"/>
      <c r="NCD174" s="67"/>
      <c r="NCE174" s="68"/>
      <c r="NCF174" s="69"/>
      <c r="NCG174" s="70"/>
      <c r="NCH174" s="67"/>
      <c r="NCI174" s="68"/>
      <c r="NCJ174" s="69"/>
      <c r="NCK174" s="70"/>
      <c r="NCL174" s="67"/>
      <c r="NCM174" s="68"/>
      <c r="NCN174" s="69"/>
      <c r="NCO174" s="70"/>
      <c r="NCP174" s="67"/>
      <c r="NCQ174" s="68"/>
      <c r="NCR174" s="69"/>
      <c r="NCS174" s="70"/>
      <c r="NCT174" s="67"/>
      <c r="NCU174" s="68"/>
      <c r="NCV174" s="69"/>
      <c r="NCW174" s="70"/>
      <c r="NCX174" s="67"/>
      <c r="NCY174" s="68"/>
      <c r="NCZ174" s="69"/>
      <c r="NDA174" s="70"/>
      <c r="NDB174" s="67"/>
      <c r="NDC174" s="68"/>
      <c r="NDD174" s="69"/>
      <c r="NDE174" s="70"/>
      <c r="NDF174" s="67"/>
      <c r="NDG174" s="68"/>
      <c r="NDH174" s="69"/>
      <c r="NDI174" s="70"/>
      <c r="NDJ174" s="67"/>
      <c r="NDK174" s="68"/>
      <c r="NDL174" s="69"/>
      <c r="NDM174" s="70"/>
      <c r="NDN174" s="67"/>
      <c r="NDO174" s="68"/>
      <c r="NDP174" s="69"/>
      <c r="NDQ174" s="70"/>
      <c r="NDR174" s="67"/>
      <c r="NDS174" s="68"/>
      <c r="NDT174" s="69"/>
      <c r="NDU174" s="70"/>
      <c r="NDV174" s="67"/>
      <c r="NDW174" s="68"/>
      <c r="NDX174" s="69"/>
      <c r="NDY174" s="70"/>
      <c r="NDZ174" s="67"/>
      <c r="NEA174" s="68"/>
      <c r="NEB174" s="69"/>
      <c r="NEC174" s="70"/>
      <c r="NED174" s="67"/>
      <c r="NEE174" s="68"/>
      <c r="NEF174" s="69"/>
      <c r="NEG174" s="70"/>
      <c r="NEH174" s="67"/>
      <c r="NEI174" s="68"/>
      <c r="NEJ174" s="69"/>
      <c r="NEK174" s="70"/>
      <c r="NEL174" s="67"/>
      <c r="NEM174" s="68"/>
      <c r="NEN174" s="69"/>
      <c r="NEO174" s="70"/>
      <c r="NEP174" s="67"/>
      <c r="NEQ174" s="68"/>
      <c r="NER174" s="69"/>
      <c r="NES174" s="70"/>
      <c r="NET174" s="67"/>
      <c r="NEU174" s="68"/>
      <c r="NEV174" s="69"/>
      <c r="NEW174" s="70"/>
      <c r="NEX174" s="67"/>
      <c r="NEY174" s="68"/>
      <c r="NEZ174" s="69"/>
      <c r="NFA174" s="70"/>
      <c r="NFB174" s="67"/>
      <c r="NFC174" s="68"/>
      <c r="NFD174" s="69"/>
      <c r="NFE174" s="70"/>
      <c r="NFF174" s="67"/>
      <c r="NFG174" s="68"/>
      <c r="NFH174" s="69"/>
      <c r="NFI174" s="70"/>
      <c r="NFJ174" s="67"/>
      <c r="NFK174" s="68"/>
      <c r="NFL174" s="69"/>
      <c r="NFM174" s="70"/>
      <c r="NFN174" s="67"/>
      <c r="NFO174" s="68"/>
      <c r="NFP174" s="69"/>
      <c r="NFQ174" s="70"/>
      <c r="NFR174" s="67"/>
      <c r="NFS174" s="68"/>
      <c r="NFT174" s="69"/>
      <c r="NFU174" s="70"/>
      <c r="NFV174" s="67"/>
      <c r="NFW174" s="68"/>
      <c r="NFX174" s="69"/>
      <c r="NFY174" s="70"/>
      <c r="NFZ174" s="67"/>
      <c r="NGA174" s="68"/>
      <c r="NGB174" s="69"/>
      <c r="NGC174" s="70"/>
      <c r="NGD174" s="67"/>
      <c r="NGE174" s="68"/>
      <c r="NGF174" s="69"/>
      <c r="NGG174" s="70"/>
      <c r="NGH174" s="67"/>
      <c r="NGI174" s="68"/>
      <c r="NGJ174" s="69"/>
      <c r="NGK174" s="70"/>
      <c r="NGL174" s="67"/>
      <c r="NGM174" s="68"/>
      <c r="NGN174" s="69"/>
      <c r="NGO174" s="70"/>
      <c r="NGP174" s="67"/>
      <c r="NGQ174" s="68"/>
      <c r="NGR174" s="69"/>
      <c r="NGS174" s="70"/>
      <c r="NGT174" s="67"/>
      <c r="NGU174" s="68"/>
      <c r="NGV174" s="69"/>
      <c r="NGW174" s="70"/>
      <c r="NGX174" s="67"/>
      <c r="NGY174" s="68"/>
      <c r="NGZ174" s="69"/>
      <c r="NHA174" s="70"/>
      <c r="NHB174" s="67"/>
      <c r="NHC174" s="68"/>
      <c r="NHD174" s="69"/>
      <c r="NHE174" s="70"/>
      <c r="NHF174" s="67"/>
      <c r="NHG174" s="68"/>
      <c r="NHH174" s="69"/>
      <c r="NHI174" s="70"/>
      <c r="NHJ174" s="67"/>
      <c r="NHK174" s="68"/>
      <c r="NHL174" s="69"/>
      <c r="NHM174" s="70"/>
      <c r="NHN174" s="67"/>
      <c r="NHO174" s="68"/>
      <c r="NHP174" s="69"/>
      <c r="NHQ174" s="70"/>
      <c r="NHR174" s="67"/>
      <c r="NHS174" s="68"/>
      <c r="NHT174" s="69"/>
      <c r="NHU174" s="70"/>
      <c r="NHV174" s="67"/>
      <c r="NHW174" s="68"/>
      <c r="NHX174" s="69"/>
      <c r="NHY174" s="70"/>
      <c r="NHZ174" s="67"/>
      <c r="NIA174" s="68"/>
      <c r="NIB174" s="69"/>
      <c r="NIC174" s="70"/>
      <c r="NID174" s="67"/>
      <c r="NIE174" s="68"/>
      <c r="NIF174" s="69"/>
      <c r="NIG174" s="70"/>
      <c r="NIH174" s="67"/>
      <c r="NII174" s="68"/>
      <c r="NIJ174" s="69"/>
      <c r="NIK174" s="70"/>
      <c r="NIL174" s="67"/>
      <c r="NIM174" s="68"/>
      <c r="NIN174" s="69"/>
      <c r="NIO174" s="70"/>
      <c r="NIP174" s="67"/>
      <c r="NIQ174" s="68"/>
      <c r="NIR174" s="69"/>
      <c r="NIS174" s="70"/>
      <c r="NIT174" s="67"/>
      <c r="NIU174" s="68"/>
      <c r="NIV174" s="69"/>
      <c r="NIW174" s="70"/>
      <c r="NIX174" s="67"/>
      <c r="NIY174" s="68"/>
      <c r="NIZ174" s="69"/>
      <c r="NJA174" s="70"/>
      <c r="NJB174" s="67"/>
      <c r="NJC174" s="68"/>
      <c r="NJD174" s="69"/>
      <c r="NJE174" s="70"/>
      <c r="NJF174" s="67"/>
      <c r="NJG174" s="68"/>
      <c r="NJH174" s="69"/>
      <c r="NJI174" s="70"/>
      <c r="NJJ174" s="67"/>
      <c r="NJK174" s="68"/>
      <c r="NJL174" s="69"/>
      <c r="NJM174" s="70"/>
      <c r="NJN174" s="67"/>
      <c r="NJO174" s="68"/>
      <c r="NJP174" s="69"/>
      <c r="NJQ174" s="70"/>
      <c r="NJR174" s="67"/>
      <c r="NJS174" s="68"/>
      <c r="NJT174" s="69"/>
      <c r="NJU174" s="70"/>
      <c r="NJV174" s="67"/>
      <c r="NJW174" s="68"/>
      <c r="NJX174" s="69"/>
      <c r="NJY174" s="70"/>
      <c r="NJZ174" s="67"/>
      <c r="NKA174" s="68"/>
      <c r="NKB174" s="69"/>
      <c r="NKC174" s="70"/>
      <c r="NKD174" s="67"/>
      <c r="NKE174" s="68"/>
      <c r="NKF174" s="69"/>
      <c r="NKG174" s="70"/>
      <c r="NKH174" s="67"/>
      <c r="NKI174" s="68"/>
      <c r="NKJ174" s="69"/>
      <c r="NKK174" s="70"/>
      <c r="NKL174" s="67"/>
      <c r="NKM174" s="68"/>
      <c r="NKN174" s="69"/>
      <c r="NKO174" s="70"/>
      <c r="NKP174" s="67"/>
      <c r="NKQ174" s="68"/>
      <c r="NKR174" s="69"/>
      <c r="NKS174" s="70"/>
      <c r="NKT174" s="67"/>
      <c r="NKU174" s="68"/>
      <c r="NKV174" s="69"/>
      <c r="NKW174" s="70"/>
      <c r="NKX174" s="67"/>
      <c r="NKY174" s="68"/>
      <c r="NKZ174" s="69"/>
      <c r="NLA174" s="70"/>
      <c r="NLB174" s="67"/>
      <c r="NLC174" s="68"/>
      <c r="NLD174" s="69"/>
      <c r="NLE174" s="70"/>
      <c r="NLF174" s="67"/>
      <c r="NLG174" s="68"/>
      <c r="NLH174" s="69"/>
      <c r="NLI174" s="70"/>
      <c r="NLJ174" s="67"/>
      <c r="NLK174" s="68"/>
      <c r="NLL174" s="69"/>
      <c r="NLM174" s="70"/>
      <c r="NLN174" s="67"/>
      <c r="NLO174" s="68"/>
      <c r="NLP174" s="69"/>
      <c r="NLQ174" s="70"/>
      <c r="NLR174" s="67"/>
      <c r="NLS174" s="68"/>
      <c r="NLT174" s="69"/>
      <c r="NLU174" s="70"/>
      <c r="NLV174" s="67"/>
      <c r="NLW174" s="68"/>
      <c r="NLX174" s="69"/>
      <c r="NLY174" s="70"/>
      <c r="NLZ174" s="67"/>
      <c r="NMA174" s="68"/>
      <c r="NMB174" s="69"/>
      <c r="NMC174" s="70"/>
      <c r="NMD174" s="67"/>
      <c r="NME174" s="68"/>
      <c r="NMF174" s="69"/>
      <c r="NMG174" s="70"/>
      <c r="NMH174" s="67"/>
      <c r="NMI174" s="68"/>
      <c r="NMJ174" s="69"/>
      <c r="NMK174" s="70"/>
      <c r="NML174" s="67"/>
      <c r="NMM174" s="68"/>
      <c r="NMN174" s="69"/>
      <c r="NMO174" s="70"/>
      <c r="NMP174" s="67"/>
      <c r="NMQ174" s="68"/>
      <c r="NMR174" s="69"/>
      <c r="NMS174" s="70"/>
      <c r="NMT174" s="67"/>
      <c r="NMU174" s="68"/>
      <c r="NMV174" s="69"/>
      <c r="NMW174" s="70"/>
      <c r="NMX174" s="67"/>
      <c r="NMY174" s="68"/>
      <c r="NMZ174" s="69"/>
      <c r="NNA174" s="70"/>
      <c r="NNB174" s="67"/>
      <c r="NNC174" s="68"/>
      <c r="NND174" s="69"/>
      <c r="NNE174" s="70"/>
      <c r="NNF174" s="67"/>
      <c r="NNG174" s="68"/>
      <c r="NNH174" s="69"/>
      <c r="NNI174" s="70"/>
      <c r="NNJ174" s="67"/>
      <c r="NNK174" s="68"/>
      <c r="NNL174" s="69"/>
      <c r="NNM174" s="70"/>
      <c r="NNN174" s="67"/>
      <c r="NNO174" s="68"/>
      <c r="NNP174" s="69"/>
      <c r="NNQ174" s="70"/>
      <c r="NNR174" s="67"/>
      <c r="NNS174" s="68"/>
      <c r="NNT174" s="69"/>
      <c r="NNU174" s="70"/>
      <c r="NNV174" s="67"/>
      <c r="NNW174" s="68"/>
      <c r="NNX174" s="69"/>
      <c r="NNY174" s="70"/>
      <c r="NNZ174" s="67"/>
      <c r="NOA174" s="68"/>
      <c r="NOB174" s="69"/>
      <c r="NOC174" s="70"/>
      <c r="NOD174" s="67"/>
      <c r="NOE174" s="68"/>
      <c r="NOF174" s="69"/>
      <c r="NOG174" s="70"/>
      <c r="NOH174" s="67"/>
      <c r="NOI174" s="68"/>
      <c r="NOJ174" s="69"/>
      <c r="NOK174" s="70"/>
      <c r="NOL174" s="67"/>
      <c r="NOM174" s="68"/>
      <c r="NON174" s="69"/>
      <c r="NOO174" s="70"/>
      <c r="NOP174" s="67"/>
      <c r="NOQ174" s="68"/>
      <c r="NOR174" s="69"/>
      <c r="NOS174" s="70"/>
      <c r="NOT174" s="67"/>
      <c r="NOU174" s="68"/>
      <c r="NOV174" s="69"/>
      <c r="NOW174" s="70"/>
      <c r="NOX174" s="67"/>
      <c r="NOY174" s="68"/>
      <c r="NOZ174" s="69"/>
      <c r="NPA174" s="70"/>
      <c r="NPB174" s="67"/>
      <c r="NPC174" s="68"/>
      <c r="NPD174" s="69"/>
      <c r="NPE174" s="70"/>
      <c r="NPF174" s="67"/>
      <c r="NPG174" s="68"/>
      <c r="NPH174" s="69"/>
      <c r="NPI174" s="70"/>
      <c r="NPJ174" s="67"/>
      <c r="NPK174" s="68"/>
      <c r="NPL174" s="69"/>
      <c r="NPM174" s="70"/>
      <c r="NPN174" s="67"/>
      <c r="NPO174" s="68"/>
      <c r="NPP174" s="69"/>
      <c r="NPQ174" s="70"/>
      <c r="NPR174" s="67"/>
      <c r="NPS174" s="68"/>
      <c r="NPT174" s="69"/>
      <c r="NPU174" s="70"/>
      <c r="NPV174" s="67"/>
      <c r="NPW174" s="68"/>
      <c r="NPX174" s="69"/>
      <c r="NPY174" s="70"/>
      <c r="NPZ174" s="67"/>
      <c r="NQA174" s="68"/>
      <c r="NQB174" s="69"/>
      <c r="NQC174" s="70"/>
      <c r="NQD174" s="67"/>
      <c r="NQE174" s="68"/>
      <c r="NQF174" s="69"/>
      <c r="NQG174" s="70"/>
      <c r="NQH174" s="67"/>
      <c r="NQI174" s="68"/>
      <c r="NQJ174" s="69"/>
      <c r="NQK174" s="70"/>
      <c r="NQL174" s="67"/>
      <c r="NQM174" s="68"/>
      <c r="NQN174" s="69"/>
      <c r="NQO174" s="70"/>
      <c r="NQP174" s="67"/>
      <c r="NQQ174" s="68"/>
      <c r="NQR174" s="69"/>
      <c r="NQS174" s="70"/>
      <c r="NQT174" s="67"/>
      <c r="NQU174" s="68"/>
      <c r="NQV174" s="69"/>
      <c r="NQW174" s="70"/>
      <c r="NQX174" s="67"/>
      <c r="NQY174" s="68"/>
      <c r="NQZ174" s="69"/>
      <c r="NRA174" s="70"/>
      <c r="NRB174" s="67"/>
      <c r="NRC174" s="68"/>
      <c r="NRD174" s="69"/>
      <c r="NRE174" s="70"/>
      <c r="NRF174" s="67"/>
      <c r="NRG174" s="68"/>
      <c r="NRH174" s="69"/>
      <c r="NRI174" s="70"/>
      <c r="NRJ174" s="67"/>
      <c r="NRK174" s="68"/>
      <c r="NRL174" s="69"/>
      <c r="NRM174" s="70"/>
      <c r="NRN174" s="67"/>
      <c r="NRO174" s="68"/>
      <c r="NRP174" s="69"/>
      <c r="NRQ174" s="70"/>
      <c r="NRR174" s="67"/>
      <c r="NRS174" s="68"/>
      <c r="NRT174" s="69"/>
      <c r="NRU174" s="70"/>
      <c r="NRV174" s="67"/>
      <c r="NRW174" s="68"/>
      <c r="NRX174" s="69"/>
      <c r="NRY174" s="70"/>
      <c r="NRZ174" s="67"/>
      <c r="NSA174" s="68"/>
      <c r="NSB174" s="69"/>
      <c r="NSC174" s="70"/>
      <c r="NSD174" s="67"/>
      <c r="NSE174" s="68"/>
      <c r="NSF174" s="69"/>
      <c r="NSG174" s="70"/>
      <c r="NSH174" s="67"/>
      <c r="NSI174" s="68"/>
      <c r="NSJ174" s="69"/>
      <c r="NSK174" s="70"/>
      <c r="NSL174" s="67"/>
      <c r="NSM174" s="68"/>
      <c r="NSN174" s="69"/>
      <c r="NSO174" s="70"/>
      <c r="NSP174" s="67"/>
      <c r="NSQ174" s="68"/>
      <c r="NSR174" s="69"/>
      <c r="NSS174" s="70"/>
      <c r="NST174" s="67"/>
      <c r="NSU174" s="68"/>
      <c r="NSV174" s="69"/>
      <c r="NSW174" s="70"/>
      <c r="NSX174" s="67"/>
      <c r="NSY174" s="68"/>
      <c r="NSZ174" s="69"/>
      <c r="NTA174" s="70"/>
      <c r="NTB174" s="67"/>
      <c r="NTC174" s="68"/>
      <c r="NTD174" s="69"/>
      <c r="NTE174" s="70"/>
      <c r="NTF174" s="67"/>
      <c r="NTG174" s="68"/>
      <c r="NTH174" s="69"/>
      <c r="NTI174" s="70"/>
      <c r="NTJ174" s="67"/>
      <c r="NTK174" s="68"/>
      <c r="NTL174" s="69"/>
      <c r="NTM174" s="70"/>
      <c r="NTN174" s="67"/>
      <c r="NTO174" s="68"/>
      <c r="NTP174" s="69"/>
      <c r="NTQ174" s="70"/>
      <c r="NTR174" s="67"/>
      <c r="NTS174" s="68"/>
      <c r="NTT174" s="69"/>
      <c r="NTU174" s="70"/>
      <c r="NTV174" s="67"/>
      <c r="NTW174" s="68"/>
      <c r="NTX174" s="69"/>
      <c r="NTY174" s="70"/>
      <c r="NTZ174" s="67"/>
      <c r="NUA174" s="68"/>
      <c r="NUB174" s="69"/>
      <c r="NUC174" s="70"/>
      <c r="NUD174" s="67"/>
      <c r="NUE174" s="68"/>
      <c r="NUF174" s="69"/>
      <c r="NUG174" s="70"/>
      <c r="NUH174" s="67"/>
      <c r="NUI174" s="68"/>
      <c r="NUJ174" s="69"/>
      <c r="NUK174" s="70"/>
      <c r="NUL174" s="67"/>
      <c r="NUM174" s="68"/>
      <c r="NUN174" s="69"/>
      <c r="NUO174" s="70"/>
      <c r="NUP174" s="67"/>
      <c r="NUQ174" s="68"/>
      <c r="NUR174" s="69"/>
      <c r="NUS174" s="70"/>
      <c r="NUT174" s="67"/>
      <c r="NUU174" s="68"/>
      <c r="NUV174" s="69"/>
      <c r="NUW174" s="70"/>
      <c r="NUX174" s="67"/>
      <c r="NUY174" s="68"/>
      <c r="NUZ174" s="69"/>
      <c r="NVA174" s="70"/>
      <c r="NVB174" s="67"/>
      <c r="NVC174" s="68"/>
      <c r="NVD174" s="69"/>
      <c r="NVE174" s="70"/>
      <c r="NVF174" s="67"/>
      <c r="NVG174" s="68"/>
      <c r="NVH174" s="69"/>
      <c r="NVI174" s="70"/>
      <c r="NVJ174" s="67"/>
      <c r="NVK174" s="68"/>
      <c r="NVL174" s="69"/>
      <c r="NVM174" s="70"/>
      <c r="NVN174" s="67"/>
      <c r="NVO174" s="68"/>
      <c r="NVP174" s="69"/>
      <c r="NVQ174" s="70"/>
      <c r="NVR174" s="67"/>
      <c r="NVS174" s="68"/>
      <c r="NVT174" s="69"/>
      <c r="NVU174" s="70"/>
      <c r="NVV174" s="67"/>
      <c r="NVW174" s="68"/>
      <c r="NVX174" s="69"/>
      <c r="NVY174" s="70"/>
      <c r="NVZ174" s="67"/>
      <c r="NWA174" s="68"/>
      <c r="NWB174" s="69"/>
      <c r="NWC174" s="70"/>
      <c r="NWD174" s="67"/>
      <c r="NWE174" s="68"/>
      <c r="NWF174" s="69"/>
      <c r="NWG174" s="70"/>
      <c r="NWH174" s="67"/>
      <c r="NWI174" s="68"/>
      <c r="NWJ174" s="69"/>
      <c r="NWK174" s="70"/>
      <c r="NWL174" s="67"/>
      <c r="NWM174" s="68"/>
      <c r="NWN174" s="69"/>
      <c r="NWO174" s="70"/>
      <c r="NWP174" s="67"/>
      <c r="NWQ174" s="68"/>
      <c r="NWR174" s="69"/>
      <c r="NWS174" s="70"/>
      <c r="NWT174" s="67"/>
      <c r="NWU174" s="68"/>
      <c r="NWV174" s="69"/>
      <c r="NWW174" s="70"/>
      <c r="NWX174" s="67"/>
      <c r="NWY174" s="68"/>
      <c r="NWZ174" s="69"/>
      <c r="NXA174" s="70"/>
      <c r="NXB174" s="67"/>
      <c r="NXC174" s="68"/>
      <c r="NXD174" s="69"/>
      <c r="NXE174" s="70"/>
      <c r="NXF174" s="67"/>
      <c r="NXG174" s="68"/>
      <c r="NXH174" s="69"/>
      <c r="NXI174" s="70"/>
      <c r="NXJ174" s="67"/>
      <c r="NXK174" s="68"/>
      <c r="NXL174" s="69"/>
      <c r="NXM174" s="70"/>
      <c r="NXN174" s="67"/>
      <c r="NXO174" s="68"/>
      <c r="NXP174" s="69"/>
      <c r="NXQ174" s="70"/>
      <c r="NXR174" s="67"/>
      <c r="NXS174" s="68"/>
      <c r="NXT174" s="69"/>
      <c r="NXU174" s="70"/>
      <c r="NXV174" s="67"/>
      <c r="NXW174" s="68"/>
      <c r="NXX174" s="69"/>
      <c r="NXY174" s="70"/>
      <c r="NXZ174" s="67"/>
      <c r="NYA174" s="68"/>
      <c r="NYB174" s="69"/>
      <c r="NYC174" s="70"/>
      <c r="NYD174" s="67"/>
      <c r="NYE174" s="68"/>
      <c r="NYF174" s="69"/>
      <c r="NYG174" s="70"/>
      <c r="NYH174" s="67"/>
      <c r="NYI174" s="68"/>
      <c r="NYJ174" s="69"/>
      <c r="NYK174" s="70"/>
      <c r="NYL174" s="67"/>
      <c r="NYM174" s="68"/>
      <c r="NYN174" s="69"/>
      <c r="NYO174" s="70"/>
      <c r="NYP174" s="67"/>
      <c r="NYQ174" s="68"/>
      <c r="NYR174" s="69"/>
      <c r="NYS174" s="70"/>
      <c r="NYT174" s="67"/>
      <c r="NYU174" s="68"/>
      <c r="NYV174" s="69"/>
      <c r="NYW174" s="70"/>
      <c r="NYX174" s="67"/>
      <c r="NYY174" s="68"/>
      <c r="NYZ174" s="69"/>
      <c r="NZA174" s="70"/>
      <c r="NZB174" s="67"/>
      <c r="NZC174" s="68"/>
      <c r="NZD174" s="69"/>
      <c r="NZE174" s="70"/>
      <c r="NZF174" s="67"/>
      <c r="NZG174" s="68"/>
      <c r="NZH174" s="69"/>
      <c r="NZI174" s="70"/>
      <c r="NZJ174" s="67"/>
      <c r="NZK174" s="68"/>
      <c r="NZL174" s="69"/>
      <c r="NZM174" s="70"/>
      <c r="NZN174" s="67"/>
      <c r="NZO174" s="68"/>
      <c r="NZP174" s="69"/>
      <c r="NZQ174" s="70"/>
      <c r="NZR174" s="67"/>
      <c r="NZS174" s="68"/>
      <c r="NZT174" s="69"/>
      <c r="NZU174" s="70"/>
      <c r="NZV174" s="67"/>
      <c r="NZW174" s="68"/>
      <c r="NZX174" s="69"/>
      <c r="NZY174" s="70"/>
      <c r="NZZ174" s="67"/>
      <c r="OAA174" s="68"/>
      <c r="OAB174" s="69"/>
      <c r="OAC174" s="70"/>
      <c r="OAD174" s="67"/>
      <c r="OAE174" s="68"/>
      <c r="OAF174" s="69"/>
      <c r="OAG174" s="70"/>
      <c r="OAH174" s="67"/>
      <c r="OAI174" s="68"/>
      <c r="OAJ174" s="69"/>
      <c r="OAK174" s="70"/>
      <c r="OAL174" s="67"/>
      <c r="OAM174" s="68"/>
      <c r="OAN174" s="69"/>
      <c r="OAO174" s="70"/>
      <c r="OAP174" s="67"/>
      <c r="OAQ174" s="68"/>
      <c r="OAR174" s="69"/>
      <c r="OAS174" s="70"/>
      <c r="OAT174" s="67"/>
      <c r="OAU174" s="68"/>
      <c r="OAV174" s="69"/>
      <c r="OAW174" s="70"/>
      <c r="OAX174" s="67"/>
      <c r="OAY174" s="68"/>
      <c r="OAZ174" s="69"/>
      <c r="OBA174" s="70"/>
      <c r="OBB174" s="67"/>
      <c r="OBC174" s="68"/>
      <c r="OBD174" s="69"/>
      <c r="OBE174" s="70"/>
      <c r="OBF174" s="67"/>
      <c r="OBG174" s="68"/>
      <c r="OBH174" s="69"/>
      <c r="OBI174" s="70"/>
      <c r="OBJ174" s="67"/>
      <c r="OBK174" s="68"/>
      <c r="OBL174" s="69"/>
      <c r="OBM174" s="70"/>
      <c r="OBN174" s="67"/>
      <c r="OBO174" s="68"/>
      <c r="OBP174" s="69"/>
      <c r="OBQ174" s="70"/>
      <c r="OBR174" s="67"/>
      <c r="OBS174" s="68"/>
      <c r="OBT174" s="69"/>
      <c r="OBU174" s="70"/>
      <c r="OBV174" s="67"/>
      <c r="OBW174" s="68"/>
      <c r="OBX174" s="69"/>
      <c r="OBY174" s="70"/>
      <c r="OBZ174" s="67"/>
      <c r="OCA174" s="68"/>
      <c r="OCB174" s="69"/>
      <c r="OCC174" s="70"/>
      <c r="OCD174" s="67"/>
      <c r="OCE174" s="68"/>
      <c r="OCF174" s="69"/>
      <c r="OCG174" s="70"/>
      <c r="OCH174" s="67"/>
      <c r="OCI174" s="68"/>
      <c r="OCJ174" s="69"/>
      <c r="OCK174" s="70"/>
      <c r="OCL174" s="67"/>
      <c r="OCM174" s="68"/>
      <c r="OCN174" s="69"/>
      <c r="OCO174" s="70"/>
      <c r="OCP174" s="67"/>
      <c r="OCQ174" s="68"/>
      <c r="OCR174" s="69"/>
      <c r="OCS174" s="70"/>
      <c r="OCT174" s="67"/>
      <c r="OCU174" s="68"/>
      <c r="OCV174" s="69"/>
      <c r="OCW174" s="70"/>
      <c r="OCX174" s="67"/>
      <c r="OCY174" s="68"/>
      <c r="OCZ174" s="69"/>
      <c r="ODA174" s="70"/>
      <c r="ODB174" s="67"/>
      <c r="ODC174" s="68"/>
      <c r="ODD174" s="69"/>
      <c r="ODE174" s="70"/>
      <c r="ODF174" s="67"/>
      <c r="ODG174" s="68"/>
      <c r="ODH174" s="69"/>
      <c r="ODI174" s="70"/>
      <c r="ODJ174" s="67"/>
      <c r="ODK174" s="68"/>
      <c r="ODL174" s="69"/>
      <c r="ODM174" s="70"/>
      <c r="ODN174" s="67"/>
      <c r="ODO174" s="68"/>
      <c r="ODP174" s="69"/>
      <c r="ODQ174" s="70"/>
      <c r="ODR174" s="67"/>
      <c r="ODS174" s="68"/>
      <c r="ODT174" s="69"/>
      <c r="ODU174" s="70"/>
      <c r="ODV174" s="67"/>
      <c r="ODW174" s="68"/>
      <c r="ODX174" s="69"/>
      <c r="ODY174" s="70"/>
      <c r="ODZ174" s="67"/>
      <c r="OEA174" s="68"/>
      <c r="OEB174" s="69"/>
      <c r="OEC174" s="70"/>
      <c r="OED174" s="67"/>
      <c r="OEE174" s="68"/>
      <c r="OEF174" s="69"/>
      <c r="OEG174" s="70"/>
      <c r="OEH174" s="67"/>
      <c r="OEI174" s="68"/>
      <c r="OEJ174" s="69"/>
      <c r="OEK174" s="70"/>
      <c r="OEL174" s="67"/>
      <c r="OEM174" s="68"/>
      <c r="OEN174" s="69"/>
      <c r="OEO174" s="70"/>
      <c r="OEP174" s="67"/>
      <c r="OEQ174" s="68"/>
      <c r="OER174" s="69"/>
      <c r="OES174" s="70"/>
      <c r="OET174" s="67"/>
      <c r="OEU174" s="68"/>
      <c r="OEV174" s="69"/>
      <c r="OEW174" s="70"/>
      <c r="OEX174" s="67"/>
      <c r="OEY174" s="68"/>
      <c r="OEZ174" s="69"/>
      <c r="OFA174" s="70"/>
      <c r="OFB174" s="67"/>
      <c r="OFC174" s="68"/>
      <c r="OFD174" s="69"/>
      <c r="OFE174" s="70"/>
      <c r="OFF174" s="67"/>
      <c r="OFG174" s="68"/>
      <c r="OFH174" s="69"/>
      <c r="OFI174" s="70"/>
      <c r="OFJ174" s="67"/>
      <c r="OFK174" s="68"/>
      <c r="OFL174" s="69"/>
      <c r="OFM174" s="70"/>
      <c r="OFN174" s="67"/>
      <c r="OFO174" s="68"/>
      <c r="OFP174" s="69"/>
      <c r="OFQ174" s="70"/>
      <c r="OFR174" s="67"/>
      <c r="OFS174" s="68"/>
      <c r="OFT174" s="69"/>
      <c r="OFU174" s="70"/>
      <c r="OFV174" s="67"/>
      <c r="OFW174" s="68"/>
      <c r="OFX174" s="69"/>
      <c r="OFY174" s="70"/>
      <c r="OFZ174" s="67"/>
      <c r="OGA174" s="68"/>
      <c r="OGB174" s="69"/>
      <c r="OGC174" s="70"/>
      <c r="OGD174" s="67"/>
      <c r="OGE174" s="68"/>
      <c r="OGF174" s="69"/>
      <c r="OGG174" s="70"/>
      <c r="OGH174" s="67"/>
      <c r="OGI174" s="68"/>
      <c r="OGJ174" s="69"/>
      <c r="OGK174" s="70"/>
      <c r="OGL174" s="67"/>
      <c r="OGM174" s="68"/>
      <c r="OGN174" s="69"/>
      <c r="OGO174" s="70"/>
      <c r="OGP174" s="67"/>
      <c r="OGQ174" s="68"/>
      <c r="OGR174" s="69"/>
      <c r="OGS174" s="70"/>
      <c r="OGT174" s="67"/>
      <c r="OGU174" s="68"/>
      <c r="OGV174" s="69"/>
      <c r="OGW174" s="70"/>
      <c r="OGX174" s="67"/>
      <c r="OGY174" s="68"/>
      <c r="OGZ174" s="69"/>
      <c r="OHA174" s="70"/>
      <c r="OHB174" s="67"/>
      <c r="OHC174" s="68"/>
      <c r="OHD174" s="69"/>
      <c r="OHE174" s="70"/>
      <c r="OHF174" s="67"/>
      <c r="OHG174" s="68"/>
      <c r="OHH174" s="69"/>
      <c r="OHI174" s="70"/>
      <c r="OHJ174" s="67"/>
      <c r="OHK174" s="68"/>
      <c r="OHL174" s="69"/>
      <c r="OHM174" s="70"/>
      <c r="OHN174" s="67"/>
      <c r="OHO174" s="68"/>
      <c r="OHP174" s="69"/>
      <c r="OHQ174" s="70"/>
      <c r="OHR174" s="67"/>
      <c r="OHS174" s="68"/>
      <c r="OHT174" s="69"/>
      <c r="OHU174" s="70"/>
      <c r="OHV174" s="67"/>
      <c r="OHW174" s="68"/>
      <c r="OHX174" s="69"/>
      <c r="OHY174" s="70"/>
      <c r="OHZ174" s="67"/>
      <c r="OIA174" s="68"/>
      <c r="OIB174" s="69"/>
      <c r="OIC174" s="70"/>
      <c r="OID174" s="67"/>
      <c r="OIE174" s="68"/>
      <c r="OIF174" s="69"/>
      <c r="OIG174" s="70"/>
      <c r="OIH174" s="67"/>
      <c r="OII174" s="68"/>
      <c r="OIJ174" s="69"/>
      <c r="OIK174" s="70"/>
      <c r="OIL174" s="67"/>
      <c r="OIM174" s="68"/>
      <c r="OIN174" s="69"/>
      <c r="OIO174" s="70"/>
      <c r="OIP174" s="67"/>
      <c r="OIQ174" s="68"/>
      <c r="OIR174" s="69"/>
      <c r="OIS174" s="70"/>
      <c r="OIT174" s="67"/>
      <c r="OIU174" s="68"/>
      <c r="OIV174" s="69"/>
      <c r="OIW174" s="70"/>
      <c r="OIX174" s="67"/>
      <c r="OIY174" s="68"/>
      <c r="OIZ174" s="69"/>
      <c r="OJA174" s="70"/>
      <c r="OJB174" s="67"/>
      <c r="OJC174" s="68"/>
      <c r="OJD174" s="69"/>
      <c r="OJE174" s="70"/>
      <c r="OJF174" s="67"/>
      <c r="OJG174" s="68"/>
      <c r="OJH174" s="69"/>
      <c r="OJI174" s="70"/>
      <c r="OJJ174" s="67"/>
      <c r="OJK174" s="68"/>
      <c r="OJL174" s="69"/>
      <c r="OJM174" s="70"/>
      <c r="OJN174" s="67"/>
      <c r="OJO174" s="68"/>
      <c r="OJP174" s="69"/>
      <c r="OJQ174" s="70"/>
      <c r="OJR174" s="67"/>
      <c r="OJS174" s="68"/>
      <c r="OJT174" s="69"/>
      <c r="OJU174" s="70"/>
      <c r="OJV174" s="67"/>
      <c r="OJW174" s="68"/>
      <c r="OJX174" s="69"/>
      <c r="OJY174" s="70"/>
      <c r="OJZ174" s="67"/>
      <c r="OKA174" s="68"/>
      <c r="OKB174" s="69"/>
      <c r="OKC174" s="70"/>
      <c r="OKD174" s="67"/>
      <c r="OKE174" s="68"/>
      <c r="OKF174" s="69"/>
      <c r="OKG174" s="70"/>
      <c r="OKH174" s="67"/>
      <c r="OKI174" s="68"/>
      <c r="OKJ174" s="69"/>
      <c r="OKK174" s="70"/>
      <c r="OKL174" s="67"/>
      <c r="OKM174" s="68"/>
      <c r="OKN174" s="69"/>
      <c r="OKO174" s="70"/>
      <c r="OKP174" s="67"/>
      <c r="OKQ174" s="68"/>
      <c r="OKR174" s="69"/>
      <c r="OKS174" s="70"/>
      <c r="OKT174" s="67"/>
      <c r="OKU174" s="68"/>
      <c r="OKV174" s="69"/>
      <c r="OKW174" s="70"/>
      <c r="OKX174" s="67"/>
      <c r="OKY174" s="68"/>
      <c r="OKZ174" s="69"/>
      <c r="OLA174" s="70"/>
      <c r="OLB174" s="67"/>
      <c r="OLC174" s="68"/>
      <c r="OLD174" s="69"/>
      <c r="OLE174" s="70"/>
      <c r="OLF174" s="67"/>
      <c r="OLG174" s="68"/>
      <c r="OLH174" s="69"/>
      <c r="OLI174" s="70"/>
      <c r="OLJ174" s="67"/>
      <c r="OLK174" s="68"/>
      <c r="OLL174" s="69"/>
      <c r="OLM174" s="70"/>
      <c r="OLN174" s="67"/>
      <c r="OLO174" s="68"/>
      <c r="OLP174" s="69"/>
      <c r="OLQ174" s="70"/>
      <c r="OLR174" s="67"/>
      <c r="OLS174" s="68"/>
      <c r="OLT174" s="69"/>
      <c r="OLU174" s="70"/>
      <c r="OLV174" s="67"/>
      <c r="OLW174" s="68"/>
      <c r="OLX174" s="69"/>
      <c r="OLY174" s="70"/>
      <c r="OLZ174" s="67"/>
      <c r="OMA174" s="68"/>
      <c r="OMB174" s="69"/>
      <c r="OMC174" s="70"/>
      <c r="OMD174" s="67"/>
      <c r="OME174" s="68"/>
      <c r="OMF174" s="69"/>
      <c r="OMG174" s="70"/>
      <c r="OMH174" s="67"/>
      <c r="OMI174" s="68"/>
      <c r="OMJ174" s="69"/>
      <c r="OMK174" s="70"/>
      <c r="OML174" s="67"/>
      <c r="OMM174" s="68"/>
      <c r="OMN174" s="69"/>
      <c r="OMO174" s="70"/>
      <c r="OMP174" s="67"/>
      <c r="OMQ174" s="68"/>
      <c r="OMR174" s="69"/>
      <c r="OMS174" s="70"/>
      <c r="OMT174" s="67"/>
      <c r="OMU174" s="68"/>
      <c r="OMV174" s="69"/>
      <c r="OMW174" s="70"/>
      <c r="OMX174" s="67"/>
      <c r="OMY174" s="68"/>
      <c r="OMZ174" s="69"/>
      <c r="ONA174" s="70"/>
      <c r="ONB174" s="67"/>
      <c r="ONC174" s="68"/>
      <c r="OND174" s="69"/>
      <c r="ONE174" s="70"/>
      <c r="ONF174" s="67"/>
      <c r="ONG174" s="68"/>
      <c r="ONH174" s="69"/>
      <c r="ONI174" s="70"/>
      <c r="ONJ174" s="67"/>
      <c r="ONK174" s="68"/>
      <c r="ONL174" s="69"/>
      <c r="ONM174" s="70"/>
      <c r="ONN174" s="67"/>
      <c r="ONO174" s="68"/>
      <c r="ONP174" s="69"/>
      <c r="ONQ174" s="70"/>
      <c r="ONR174" s="67"/>
      <c r="ONS174" s="68"/>
      <c r="ONT174" s="69"/>
      <c r="ONU174" s="70"/>
      <c r="ONV174" s="67"/>
      <c r="ONW174" s="68"/>
      <c r="ONX174" s="69"/>
      <c r="ONY174" s="70"/>
      <c r="ONZ174" s="67"/>
      <c r="OOA174" s="68"/>
      <c r="OOB174" s="69"/>
      <c r="OOC174" s="70"/>
      <c r="OOD174" s="67"/>
      <c r="OOE174" s="68"/>
      <c r="OOF174" s="69"/>
      <c r="OOG174" s="70"/>
      <c r="OOH174" s="67"/>
      <c r="OOI174" s="68"/>
      <c r="OOJ174" s="69"/>
      <c r="OOK174" s="70"/>
      <c r="OOL174" s="67"/>
      <c r="OOM174" s="68"/>
      <c r="OON174" s="69"/>
      <c r="OOO174" s="70"/>
      <c r="OOP174" s="67"/>
      <c r="OOQ174" s="68"/>
      <c r="OOR174" s="69"/>
      <c r="OOS174" s="70"/>
      <c r="OOT174" s="67"/>
      <c r="OOU174" s="68"/>
      <c r="OOV174" s="69"/>
      <c r="OOW174" s="70"/>
      <c r="OOX174" s="67"/>
      <c r="OOY174" s="68"/>
      <c r="OOZ174" s="69"/>
      <c r="OPA174" s="70"/>
      <c r="OPB174" s="67"/>
      <c r="OPC174" s="68"/>
      <c r="OPD174" s="69"/>
      <c r="OPE174" s="70"/>
      <c r="OPF174" s="67"/>
      <c r="OPG174" s="68"/>
      <c r="OPH174" s="69"/>
      <c r="OPI174" s="70"/>
      <c r="OPJ174" s="67"/>
      <c r="OPK174" s="68"/>
      <c r="OPL174" s="69"/>
      <c r="OPM174" s="70"/>
      <c r="OPN174" s="67"/>
      <c r="OPO174" s="68"/>
      <c r="OPP174" s="69"/>
      <c r="OPQ174" s="70"/>
      <c r="OPR174" s="67"/>
      <c r="OPS174" s="68"/>
      <c r="OPT174" s="69"/>
      <c r="OPU174" s="70"/>
      <c r="OPV174" s="67"/>
      <c r="OPW174" s="68"/>
      <c r="OPX174" s="69"/>
      <c r="OPY174" s="70"/>
      <c r="OPZ174" s="67"/>
      <c r="OQA174" s="68"/>
      <c r="OQB174" s="69"/>
      <c r="OQC174" s="70"/>
      <c r="OQD174" s="67"/>
      <c r="OQE174" s="68"/>
      <c r="OQF174" s="69"/>
      <c r="OQG174" s="70"/>
      <c r="OQH174" s="67"/>
      <c r="OQI174" s="68"/>
      <c r="OQJ174" s="69"/>
      <c r="OQK174" s="70"/>
      <c r="OQL174" s="67"/>
      <c r="OQM174" s="68"/>
      <c r="OQN174" s="69"/>
      <c r="OQO174" s="70"/>
      <c r="OQP174" s="67"/>
      <c r="OQQ174" s="68"/>
      <c r="OQR174" s="69"/>
      <c r="OQS174" s="70"/>
      <c r="OQT174" s="67"/>
      <c r="OQU174" s="68"/>
      <c r="OQV174" s="69"/>
      <c r="OQW174" s="70"/>
      <c r="OQX174" s="67"/>
      <c r="OQY174" s="68"/>
      <c r="OQZ174" s="69"/>
      <c r="ORA174" s="70"/>
      <c r="ORB174" s="67"/>
      <c r="ORC174" s="68"/>
      <c r="ORD174" s="69"/>
      <c r="ORE174" s="70"/>
      <c r="ORF174" s="67"/>
      <c r="ORG174" s="68"/>
      <c r="ORH174" s="69"/>
      <c r="ORI174" s="70"/>
      <c r="ORJ174" s="67"/>
      <c r="ORK174" s="68"/>
      <c r="ORL174" s="69"/>
      <c r="ORM174" s="70"/>
      <c r="ORN174" s="67"/>
      <c r="ORO174" s="68"/>
      <c r="ORP174" s="69"/>
      <c r="ORQ174" s="70"/>
      <c r="ORR174" s="67"/>
      <c r="ORS174" s="68"/>
      <c r="ORT174" s="69"/>
      <c r="ORU174" s="70"/>
      <c r="ORV174" s="67"/>
      <c r="ORW174" s="68"/>
      <c r="ORX174" s="69"/>
      <c r="ORY174" s="70"/>
      <c r="ORZ174" s="67"/>
      <c r="OSA174" s="68"/>
      <c r="OSB174" s="69"/>
      <c r="OSC174" s="70"/>
      <c r="OSD174" s="67"/>
      <c r="OSE174" s="68"/>
      <c r="OSF174" s="69"/>
      <c r="OSG174" s="70"/>
      <c r="OSH174" s="67"/>
      <c r="OSI174" s="68"/>
      <c r="OSJ174" s="69"/>
      <c r="OSK174" s="70"/>
      <c r="OSL174" s="67"/>
      <c r="OSM174" s="68"/>
      <c r="OSN174" s="69"/>
      <c r="OSO174" s="70"/>
      <c r="OSP174" s="67"/>
      <c r="OSQ174" s="68"/>
      <c r="OSR174" s="69"/>
      <c r="OSS174" s="70"/>
      <c r="OST174" s="67"/>
      <c r="OSU174" s="68"/>
      <c r="OSV174" s="69"/>
      <c r="OSW174" s="70"/>
      <c r="OSX174" s="67"/>
      <c r="OSY174" s="68"/>
      <c r="OSZ174" s="69"/>
      <c r="OTA174" s="70"/>
      <c r="OTB174" s="67"/>
      <c r="OTC174" s="68"/>
      <c r="OTD174" s="69"/>
      <c r="OTE174" s="70"/>
      <c r="OTF174" s="67"/>
      <c r="OTG174" s="68"/>
      <c r="OTH174" s="69"/>
      <c r="OTI174" s="70"/>
      <c r="OTJ174" s="67"/>
      <c r="OTK174" s="68"/>
      <c r="OTL174" s="69"/>
      <c r="OTM174" s="70"/>
      <c r="OTN174" s="67"/>
      <c r="OTO174" s="68"/>
      <c r="OTP174" s="69"/>
      <c r="OTQ174" s="70"/>
      <c r="OTR174" s="67"/>
      <c r="OTS174" s="68"/>
      <c r="OTT174" s="69"/>
      <c r="OTU174" s="70"/>
      <c r="OTV174" s="67"/>
      <c r="OTW174" s="68"/>
      <c r="OTX174" s="69"/>
      <c r="OTY174" s="70"/>
      <c r="OTZ174" s="67"/>
      <c r="OUA174" s="68"/>
      <c r="OUB174" s="69"/>
      <c r="OUC174" s="70"/>
      <c r="OUD174" s="67"/>
      <c r="OUE174" s="68"/>
      <c r="OUF174" s="69"/>
      <c r="OUG174" s="70"/>
      <c r="OUH174" s="67"/>
      <c r="OUI174" s="68"/>
      <c r="OUJ174" s="69"/>
      <c r="OUK174" s="70"/>
      <c r="OUL174" s="67"/>
      <c r="OUM174" s="68"/>
      <c r="OUN174" s="69"/>
      <c r="OUO174" s="70"/>
      <c r="OUP174" s="67"/>
      <c r="OUQ174" s="68"/>
      <c r="OUR174" s="69"/>
      <c r="OUS174" s="70"/>
      <c r="OUT174" s="67"/>
      <c r="OUU174" s="68"/>
      <c r="OUV174" s="69"/>
      <c r="OUW174" s="70"/>
      <c r="OUX174" s="67"/>
      <c r="OUY174" s="68"/>
      <c r="OUZ174" s="69"/>
      <c r="OVA174" s="70"/>
      <c r="OVB174" s="67"/>
      <c r="OVC174" s="68"/>
      <c r="OVD174" s="69"/>
      <c r="OVE174" s="70"/>
      <c r="OVF174" s="67"/>
      <c r="OVG174" s="68"/>
      <c r="OVH174" s="69"/>
      <c r="OVI174" s="70"/>
      <c r="OVJ174" s="67"/>
      <c r="OVK174" s="68"/>
      <c r="OVL174" s="69"/>
      <c r="OVM174" s="70"/>
      <c r="OVN174" s="67"/>
      <c r="OVO174" s="68"/>
      <c r="OVP174" s="69"/>
      <c r="OVQ174" s="70"/>
      <c r="OVR174" s="67"/>
      <c r="OVS174" s="68"/>
      <c r="OVT174" s="69"/>
      <c r="OVU174" s="70"/>
      <c r="OVV174" s="67"/>
      <c r="OVW174" s="68"/>
      <c r="OVX174" s="69"/>
      <c r="OVY174" s="70"/>
      <c r="OVZ174" s="67"/>
      <c r="OWA174" s="68"/>
      <c r="OWB174" s="69"/>
      <c r="OWC174" s="70"/>
      <c r="OWD174" s="67"/>
      <c r="OWE174" s="68"/>
      <c r="OWF174" s="69"/>
      <c r="OWG174" s="70"/>
      <c r="OWH174" s="67"/>
      <c r="OWI174" s="68"/>
      <c r="OWJ174" s="69"/>
      <c r="OWK174" s="70"/>
      <c r="OWL174" s="67"/>
      <c r="OWM174" s="68"/>
      <c r="OWN174" s="69"/>
      <c r="OWO174" s="70"/>
      <c r="OWP174" s="67"/>
      <c r="OWQ174" s="68"/>
      <c r="OWR174" s="69"/>
      <c r="OWS174" s="70"/>
      <c r="OWT174" s="67"/>
      <c r="OWU174" s="68"/>
      <c r="OWV174" s="69"/>
      <c r="OWW174" s="70"/>
      <c r="OWX174" s="67"/>
      <c r="OWY174" s="68"/>
      <c r="OWZ174" s="69"/>
      <c r="OXA174" s="70"/>
      <c r="OXB174" s="67"/>
      <c r="OXC174" s="68"/>
      <c r="OXD174" s="69"/>
      <c r="OXE174" s="70"/>
      <c r="OXF174" s="67"/>
      <c r="OXG174" s="68"/>
      <c r="OXH174" s="69"/>
      <c r="OXI174" s="70"/>
      <c r="OXJ174" s="67"/>
      <c r="OXK174" s="68"/>
      <c r="OXL174" s="69"/>
      <c r="OXM174" s="70"/>
      <c r="OXN174" s="67"/>
      <c r="OXO174" s="68"/>
      <c r="OXP174" s="69"/>
      <c r="OXQ174" s="70"/>
      <c r="OXR174" s="67"/>
      <c r="OXS174" s="68"/>
      <c r="OXT174" s="69"/>
      <c r="OXU174" s="70"/>
      <c r="OXV174" s="67"/>
      <c r="OXW174" s="68"/>
      <c r="OXX174" s="69"/>
      <c r="OXY174" s="70"/>
      <c r="OXZ174" s="67"/>
      <c r="OYA174" s="68"/>
      <c r="OYB174" s="69"/>
      <c r="OYC174" s="70"/>
      <c r="OYD174" s="67"/>
      <c r="OYE174" s="68"/>
      <c r="OYF174" s="69"/>
      <c r="OYG174" s="70"/>
      <c r="OYH174" s="67"/>
      <c r="OYI174" s="68"/>
      <c r="OYJ174" s="69"/>
      <c r="OYK174" s="70"/>
      <c r="OYL174" s="67"/>
      <c r="OYM174" s="68"/>
      <c r="OYN174" s="69"/>
      <c r="OYO174" s="70"/>
      <c r="OYP174" s="67"/>
      <c r="OYQ174" s="68"/>
      <c r="OYR174" s="69"/>
      <c r="OYS174" s="70"/>
      <c r="OYT174" s="67"/>
      <c r="OYU174" s="68"/>
      <c r="OYV174" s="69"/>
      <c r="OYW174" s="70"/>
      <c r="OYX174" s="67"/>
      <c r="OYY174" s="68"/>
      <c r="OYZ174" s="69"/>
      <c r="OZA174" s="70"/>
      <c r="OZB174" s="67"/>
      <c r="OZC174" s="68"/>
      <c r="OZD174" s="69"/>
      <c r="OZE174" s="70"/>
      <c r="OZF174" s="67"/>
      <c r="OZG174" s="68"/>
      <c r="OZH174" s="69"/>
      <c r="OZI174" s="70"/>
      <c r="OZJ174" s="67"/>
      <c r="OZK174" s="68"/>
      <c r="OZL174" s="69"/>
      <c r="OZM174" s="70"/>
      <c r="OZN174" s="67"/>
      <c r="OZO174" s="68"/>
      <c r="OZP174" s="69"/>
      <c r="OZQ174" s="70"/>
      <c r="OZR174" s="67"/>
      <c r="OZS174" s="68"/>
      <c r="OZT174" s="69"/>
      <c r="OZU174" s="70"/>
      <c r="OZV174" s="67"/>
      <c r="OZW174" s="68"/>
      <c r="OZX174" s="69"/>
      <c r="OZY174" s="70"/>
      <c r="OZZ174" s="67"/>
      <c r="PAA174" s="68"/>
      <c r="PAB174" s="69"/>
      <c r="PAC174" s="70"/>
      <c r="PAD174" s="67"/>
      <c r="PAE174" s="68"/>
      <c r="PAF174" s="69"/>
      <c r="PAG174" s="70"/>
      <c r="PAH174" s="67"/>
      <c r="PAI174" s="68"/>
      <c r="PAJ174" s="69"/>
      <c r="PAK174" s="70"/>
      <c r="PAL174" s="67"/>
      <c r="PAM174" s="68"/>
      <c r="PAN174" s="69"/>
      <c r="PAO174" s="70"/>
      <c r="PAP174" s="67"/>
      <c r="PAQ174" s="68"/>
      <c r="PAR174" s="69"/>
      <c r="PAS174" s="70"/>
      <c r="PAT174" s="67"/>
      <c r="PAU174" s="68"/>
      <c r="PAV174" s="69"/>
      <c r="PAW174" s="70"/>
      <c r="PAX174" s="67"/>
      <c r="PAY174" s="68"/>
      <c r="PAZ174" s="69"/>
      <c r="PBA174" s="70"/>
      <c r="PBB174" s="67"/>
      <c r="PBC174" s="68"/>
      <c r="PBD174" s="69"/>
      <c r="PBE174" s="70"/>
      <c r="PBF174" s="67"/>
      <c r="PBG174" s="68"/>
      <c r="PBH174" s="69"/>
      <c r="PBI174" s="70"/>
      <c r="PBJ174" s="67"/>
      <c r="PBK174" s="68"/>
      <c r="PBL174" s="69"/>
      <c r="PBM174" s="70"/>
      <c r="PBN174" s="67"/>
      <c r="PBO174" s="68"/>
      <c r="PBP174" s="69"/>
      <c r="PBQ174" s="70"/>
      <c r="PBR174" s="67"/>
      <c r="PBS174" s="68"/>
      <c r="PBT174" s="69"/>
      <c r="PBU174" s="70"/>
      <c r="PBV174" s="67"/>
      <c r="PBW174" s="68"/>
      <c r="PBX174" s="69"/>
      <c r="PBY174" s="70"/>
      <c r="PBZ174" s="67"/>
      <c r="PCA174" s="68"/>
      <c r="PCB174" s="69"/>
      <c r="PCC174" s="70"/>
      <c r="PCD174" s="67"/>
      <c r="PCE174" s="68"/>
      <c r="PCF174" s="69"/>
      <c r="PCG174" s="70"/>
      <c r="PCH174" s="67"/>
      <c r="PCI174" s="68"/>
      <c r="PCJ174" s="69"/>
      <c r="PCK174" s="70"/>
      <c r="PCL174" s="67"/>
      <c r="PCM174" s="68"/>
      <c r="PCN174" s="69"/>
      <c r="PCO174" s="70"/>
      <c r="PCP174" s="67"/>
      <c r="PCQ174" s="68"/>
      <c r="PCR174" s="69"/>
      <c r="PCS174" s="70"/>
      <c r="PCT174" s="67"/>
      <c r="PCU174" s="68"/>
      <c r="PCV174" s="69"/>
      <c r="PCW174" s="70"/>
      <c r="PCX174" s="67"/>
      <c r="PCY174" s="68"/>
      <c r="PCZ174" s="69"/>
      <c r="PDA174" s="70"/>
      <c r="PDB174" s="67"/>
      <c r="PDC174" s="68"/>
      <c r="PDD174" s="69"/>
      <c r="PDE174" s="70"/>
      <c r="PDF174" s="67"/>
      <c r="PDG174" s="68"/>
      <c r="PDH174" s="69"/>
      <c r="PDI174" s="70"/>
      <c r="PDJ174" s="67"/>
      <c r="PDK174" s="68"/>
      <c r="PDL174" s="69"/>
      <c r="PDM174" s="70"/>
      <c r="PDN174" s="67"/>
      <c r="PDO174" s="68"/>
      <c r="PDP174" s="69"/>
      <c r="PDQ174" s="70"/>
      <c r="PDR174" s="67"/>
      <c r="PDS174" s="68"/>
      <c r="PDT174" s="69"/>
      <c r="PDU174" s="70"/>
      <c r="PDV174" s="67"/>
      <c r="PDW174" s="68"/>
      <c r="PDX174" s="69"/>
      <c r="PDY174" s="70"/>
      <c r="PDZ174" s="67"/>
      <c r="PEA174" s="68"/>
      <c r="PEB174" s="69"/>
      <c r="PEC174" s="70"/>
      <c r="PED174" s="67"/>
      <c r="PEE174" s="68"/>
      <c r="PEF174" s="69"/>
      <c r="PEG174" s="70"/>
      <c r="PEH174" s="67"/>
      <c r="PEI174" s="68"/>
      <c r="PEJ174" s="69"/>
      <c r="PEK174" s="70"/>
      <c r="PEL174" s="67"/>
      <c r="PEM174" s="68"/>
      <c r="PEN174" s="69"/>
      <c r="PEO174" s="70"/>
      <c r="PEP174" s="67"/>
      <c r="PEQ174" s="68"/>
      <c r="PER174" s="69"/>
      <c r="PES174" s="70"/>
      <c r="PET174" s="67"/>
      <c r="PEU174" s="68"/>
      <c r="PEV174" s="69"/>
      <c r="PEW174" s="70"/>
      <c r="PEX174" s="67"/>
      <c r="PEY174" s="68"/>
      <c r="PEZ174" s="69"/>
      <c r="PFA174" s="70"/>
      <c r="PFB174" s="67"/>
      <c r="PFC174" s="68"/>
      <c r="PFD174" s="69"/>
      <c r="PFE174" s="70"/>
      <c r="PFF174" s="67"/>
      <c r="PFG174" s="68"/>
      <c r="PFH174" s="69"/>
      <c r="PFI174" s="70"/>
      <c r="PFJ174" s="67"/>
      <c r="PFK174" s="68"/>
      <c r="PFL174" s="69"/>
      <c r="PFM174" s="70"/>
      <c r="PFN174" s="67"/>
      <c r="PFO174" s="68"/>
      <c r="PFP174" s="69"/>
      <c r="PFQ174" s="70"/>
      <c r="PFR174" s="67"/>
      <c r="PFS174" s="68"/>
      <c r="PFT174" s="69"/>
      <c r="PFU174" s="70"/>
      <c r="PFV174" s="67"/>
      <c r="PFW174" s="68"/>
      <c r="PFX174" s="69"/>
      <c r="PFY174" s="70"/>
      <c r="PFZ174" s="67"/>
      <c r="PGA174" s="68"/>
      <c r="PGB174" s="69"/>
      <c r="PGC174" s="70"/>
      <c r="PGD174" s="67"/>
      <c r="PGE174" s="68"/>
      <c r="PGF174" s="69"/>
      <c r="PGG174" s="70"/>
      <c r="PGH174" s="67"/>
      <c r="PGI174" s="68"/>
      <c r="PGJ174" s="69"/>
      <c r="PGK174" s="70"/>
      <c r="PGL174" s="67"/>
      <c r="PGM174" s="68"/>
      <c r="PGN174" s="69"/>
      <c r="PGO174" s="70"/>
      <c r="PGP174" s="67"/>
      <c r="PGQ174" s="68"/>
      <c r="PGR174" s="69"/>
      <c r="PGS174" s="70"/>
      <c r="PGT174" s="67"/>
      <c r="PGU174" s="68"/>
      <c r="PGV174" s="69"/>
      <c r="PGW174" s="70"/>
      <c r="PGX174" s="67"/>
      <c r="PGY174" s="68"/>
      <c r="PGZ174" s="69"/>
      <c r="PHA174" s="70"/>
      <c r="PHB174" s="67"/>
      <c r="PHC174" s="68"/>
      <c r="PHD174" s="69"/>
      <c r="PHE174" s="70"/>
      <c r="PHF174" s="67"/>
      <c r="PHG174" s="68"/>
      <c r="PHH174" s="69"/>
      <c r="PHI174" s="70"/>
      <c r="PHJ174" s="67"/>
      <c r="PHK174" s="68"/>
      <c r="PHL174" s="69"/>
      <c r="PHM174" s="70"/>
      <c r="PHN174" s="67"/>
      <c r="PHO174" s="68"/>
      <c r="PHP174" s="69"/>
      <c r="PHQ174" s="70"/>
      <c r="PHR174" s="67"/>
      <c r="PHS174" s="68"/>
      <c r="PHT174" s="69"/>
      <c r="PHU174" s="70"/>
      <c r="PHV174" s="67"/>
      <c r="PHW174" s="68"/>
      <c r="PHX174" s="69"/>
      <c r="PHY174" s="70"/>
      <c r="PHZ174" s="67"/>
      <c r="PIA174" s="68"/>
      <c r="PIB174" s="69"/>
      <c r="PIC174" s="70"/>
      <c r="PID174" s="67"/>
      <c r="PIE174" s="68"/>
      <c r="PIF174" s="69"/>
      <c r="PIG174" s="70"/>
      <c r="PIH174" s="67"/>
      <c r="PII174" s="68"/>
      <c r="PIJ174" s="69"/>
      <c r="PIK174" s="70"/>
      <c r="PIL174" s="67"/>
      <c r="PIM174" s="68"/>
      <c r="PIN174" s="69"/>
      <c r="PIO174" s="70"/>
      <c r="PIP174" s="67"/>
      <c r="PIQ174" s="68"/>
      <c r="PIR174" s="69"/>
      <c r="PIS174" s="70"/>
      <c r="PIT174" s="67"/>
      <c r="PIU174" s="68"/>
      <c r="PIV174" s="69"/>
      <c r="PIW174" s="70"/>
      <c r="PIX174" s="67"/>
      <c r="PIY174" s="68"/>
      <c r="PIZ174" s="69"/>
      <c r="PJA174" s="70"/>
      <c r="PJB174" s="67"/>
      <c r="PJC174" s="68"/>
      <c r="PJD174" s="69"/>
      <c r="PJE174" s="70"/>
      <c r="PJF174" s="67"/>
      <c r="PJG174" s="68"/>
      <c r="PJH174" s="69"/>
      <c r="PJI174" s="70"/>
      <c r="PJJ174" s="67"/>
      <c r="PJK174" s="68"/>
      <c r="PJL174" s="69"/>
      <c r="PJM174" s="70"/>
      <c r="PJN174" s="67"/>
      <c r="PJO174" s="68"/>
      <c r="PJP174" s="69"/>
      <c r="PJQ174" s="70"/>
      <c r="PJR174" s="67"/>
      <c r="PJS174" s="68"/>
      <c r="PJT174" s="69"/>
      <c r="PJU174" s="70"/>
      <c r="PJV174" s="67"/>
      <c r="PJW174" s="68"/>
      <c r="PJX174" s="69"/>
      <c r="PJY174" s="70"/>
      <c r="PJZ174" s="67"/>
      <c r="PKA174" s="68"/>
      <c r="PKB174" s="69"/>
      <c r="PKC174" s="70"/>
      <c r="PKD174" s="67"/>
      <c r="PKE174" s="68"/>
      <c r="PKF174" s="69"/>
      <c r="PKG174" s="70"/>
      <c r="PKH174" s="67"/>
      <c r="PKI174" s="68"/>
      <c r="PKJ174" s="69"/>
      <c r="PKK174" s="70"/>
      <c r="PKL174" s="67"/>
      <c r="PKM174" s="68"/>
      <c r="PKN174" s="69"/>
      <c r="PKO174" s="70"/>
      <c r="PKP174" s="67"/>
      <c r="PKQ174" s="68"/>
      <c r="PKR174" s="69"/>
      <c r="PKS174" s="70"/>
      <c r="PKT174" s="67"/>
      <c r="PKU174" s="68"/>
      <c r="PKV174" s="69"/>
      <c r="PKW174" s="70"/>
      <c r="PKX174" s="67"/>
      <c r="PKY174" s="68"/>
      <c r="PKZ174" s="69"/>
      <c r="PLA174" s="70"/>
      <c r="PLB174" s="67"/>
      <c r="PLC174" s="68"/>
      <c r="PLD174" s="69"/>
      <c r="PLE174" s="70"/>
      <c r="PLF174" s="67"/>
      <c r="PLG174" s="68"/>
      <c r="PLH174" s="69"/>
      <c r="PLI174" s="70"/>
      <c r="PLJ174" s="67"/>
      <c r="PLK174" s="68"/>
      <c r="PLL174" s="69"/>
      <c r="PLM174" s="70"/>
      <c r="PLN174" s="67"/>
      <c r="PLO174" s="68"/>
      <c r="PLP174" s="69"/>
      <c r="PLQ174" s="70"/>
      <c r="PLR174" s="67"/>
      <c r="PLS174" s="68"/>
      <c r="PLT174" s="69"/>
      <c r="PLU174" s="70"/>
      <c r="PLV174" s="67"/>
      <c r="PLW174" s="68"/>
      <c r="PLX174" s="69"/>
      <c r="PLY174" s="70"/>
      <c r="PLZ174" s="67"/>
      <c r="PMA174" s="68"/>
      <c r="PMB174" s="69"/>
      <c r="PMC174" s="70"/>
      <c r="PMD174" s="67"/>
      <c r="PME174" s="68"/>
      <c r="PMF174" s="69"/>
      <c r="PMG174" s="70"/>
      <c r="PMH174" s="67"/>
      <c r="PMI174" s="68"/>
      <c r="PMJ174" s="69"/>
      <c r="PMK174" s="70"/>
      <c r="PML174" s="67"/>
      <c r="PMM174" s="68"/>
      <c r="PMN174" s="69"/>
      <c r="PMO174" s="70"/>
      <c r="PMP174" s="67"/>
      <c r="PMQ174" s="68"/>
      <c r="PMR174" s="69"/>
      <c r="PMS174" s="70"/>
      <c r="PMT174" s="67"/>
      <c r="PMU174" s="68"/>
      <c r="PMV174" s="69"/>
      <c r="PMW174" s="70"/>
      <c r="PMX174" s="67"/>
      <c r="PMY174" s="68"/>
      <c r="PMZ174" s="69"/>
      <c r="PNA174" s="70"/>
      <c r="PNB174" s="67"/>
      <c r="PNC174" s="68"/>
      <c r="PND174" s="69"/>
      <c r="PNE174" s="70"/>
      <c r="PNF174" s="67"/>
      <c r="PNG174" s="68"/>
      <c r="PNH174" s="69"/>
      <c r="PNI174" s="70"/>
      <c r="PNJ174" s="67"/>
      <c r="PNK174" s="68"/>
      <c r="PNL174" s="69"/>
      <c r="PNM174" s="70"/>
      <c r="PNN174" s="67"/>
      <c r="PNO174" s="68"/>
      <c r="PNP174" s="69"/>
      <c r="PNQ174" s="70"/>
      <c r="PNR174" s="67"/>
      <c r="PNS174" s="68"/>
      <c r="PNT174" s="69"/>
      <c r="PNU174" s="70"/>
      <c r="PNV174" s="67"/>
      <c r="PNW174" s="68"/>
      <c r="PNX174" s="69"/>
      <c r="PNY174" s="70"/>
      <c r="PNZ174" s="67"/>
      <c r="POA174" s="68"/>
      <c r="POB174" s="69"/>
      <c r="POC174" s="70"/>
      <c r="POD174" s="67"/>
      <c r="POE174" s="68"/>
      <c r="POF174" s="69"/>
      <c r="POG174" s="70"/>
      <c r="POH174" s="67"/>
      <c r="POI174" s="68"/>
      <c r="POJ174" s="69"/>
      <c r="POK174" s="70"/>
      <c r="POL174" s="67"/>
      <c r="POM174" s="68"/>
      <c r="PON174" s="69"/>
      <c r="POO174" s="70"/>
      <c r="POP174" s="67"/>
      <c r="POQ174" s="68"/>
      <c r="POR174" s="69"/>
      <c r="POS174" s="70"/>
      <c r="POT174" s="67"/>
      <c r="POU174" s="68"/>
      <c r="POV174" s="69"/>
      <c r="POW174" s="70"/>
      <c r="POX174" s="67"/>
      <c r="POY174" s="68"/>
      <c r="POZ174" s="69"/>
      <c r="PPA174" s="70"/>
      <c r="PPB174" s="67"/>
      <c r="PPC174" s="68"/>
      <c r="PPD174" s="69"/>
      <c r="PPE174" s="70"/>
      <c r="PPF174" s="67"/>
      <c r="PPG174" s="68"/>
      <c r="PPH174" s="69"/>
      <c r="PPI174" s="70"/>
      <c r="PPJ174" s="67"/>
      <c r="PPK174" s="68"/>
      <c r="PPL174" s="69"/>
      <c r="PPM174" s="70"/>
      <c r="PPN174" s="67"/>
      <c r="PPO174" s="68"/>
      <c r="PPP174" s="69"/>
      <c r="PPQ174" s="70"/>
      <c r="PPR174" s="67"/>
      <c r="PPS174" s="68"/>
      <c r="PPT174" s="69"/>
      <c r="PPU174" s="70"/>
      <c r="PPV174" s="67"/>
      <c r="PPW174" s="68"/>
      <c r="PPX174" s="69"/>
      <c r="PPY174" s="70"/>
      <c r="PPZ174" s="67"/>
      <c r="PQA174" s="68"/>
      <c r="PQB174" s="69"/>
      <c r="PQC174" s="70"/>
      <c r="PQD174" s="67"/>
      <c r="PQE174" s="68"/>
      <c r="PQF174" s="69"/>
      <c r="PQG174" s="70"/>
      <c r="PQH174" s="67"/>
      <c r="PQI174" s="68"/>
      <c r="PQJ174" s="69"/>
      <c r="PQK174" s="70"/>
      <c r="PQL174" s="67"/>
      <c r="PQM174" s="68"/>
      <c r="PQN174" s="69"/>
      <c r="PQO174" s="70"/>
      <c r="PQP174" s="67"/>
      <c r="PQQ174" s="68"/>
      <c r="PQR174" s="69"/>
      <c r="PQS174" s="70"/>
      <c r="PQT174" s="67"/>
      <c r="PQU174" s="68"/>
      <c r="PQV174" s="69"/>
      <c r="PQW174" s="70"/>
      <c r="PQX174" s="67"/>
      <c r="PQY174" s="68"/>
      <c r="PQZ174" s="69"/>
      <c r="PRA174" s="70"/>
      <c r="PRB174" s="67"/>
      <c r="PRC174" s="68"/>
      <c r="PRD174" s="69"/>
      <c r="PRE174" s="70"/>
      <c r="PRF174" s="67"/>
      <c r="PRG174" s="68"/>
      <c r="PRH174" s="69"/>
      <c r="PRI174" s="70"/>
      <c r="PRJ174" s="67"/>
      <c r="PRK174" s="68"/>
      <c r="PRL174" s="69"/>
      <c r="PRM174" s="70"/>
      <c r="PRN174" s="67"/>
      <c r="PRO174" s="68"/>
      <c r="PRP174" s="69"/>
      <c r="PRQ174" s="70"/>
      <c r="PRR174" s="67"/>
      <c r="PRS174" s="68"/>
      <c r="PRT174" s="69"/>
      <c r="PRU174" s="70"/>
      <c r="PRV174" s="67"/>
      <c r="PRW174" s="68"/>
      <c r="PRX174" s="69"/>
      <c r="PRY174" s="70"/>
      <c r="PRZ174" s="67"/>
      <c r="PSA174" s="68"/>
      <c r="PSB174" s="69"/>
      <c r="PSC174" s="70"/>
      <c r="PSD174" s="67"/>
      <c r="PSE174" s="68"/>
      <c r="PSF174" s="69"/>
      <c r="PSG174" s="70"/>
      <c r="PSH174" s="67"/>
      <c r="PSI174" s="68"/>
      <c r="PSJ174" s="69"/>
      <c r="PSK174" s="70"/>
      <c r="PSL174" s="67"/>
      <c r="PSM174" s="68"/>
      <c r="PSN174" s="69"/>
      <c r="PSO174" s="70"/>
      <c r="PSP174" s="67"/>
      <c r="PSQ174" s="68"/>
      <c r="PSR174" s="69"/>
      <c r="PSS174" s="70"/>
      <c r="PST174" s="67"/>
      <c r="PSU174" s="68"/>
      <c r="PSV174" s="69"/>
      <c r="PSW174" s="70"/>
      <c r="PSX174" s="67"/>
      <c r="PSY174" s="68"/>
      <c r="PSZ174" s="69"/>
      <c r="PTA174" s="70"/>
      <c r="PTB174" s="67"/>
      <c r="PTC174" s="68"/>
      <c r="PTD174" s="69"/>
      <c r="PTE174" s="70"/>
      <c r="PTF174" s="67"/>
      <c r="PTG174" s="68"/>
      <c r="PTH174" s="69"/>
      <c r="PTI174" s="70"/>
      <c r="PTJ174" s="67"/>
      <c r="PTK174" s="68"/>
      <c r="PTL174" s="69"/>
      <c r="PTM174" s="70"/>
      <c r="PTN174" s="67"/>
      <c r="PTO174" s="68"/>
      <c r="PTP174" s="69"/>
      <c r="PTQ174" s="70"/>
      <c r="PTR174" s="67"/>
      <c r="PTS174" s="68"/>
      <c r="PTT174" s="69"/>
      <c r="PTU174" s="70"/>
      <c r="PTV174" s="67"/>
      <c r="PTW174" s="68"/>
      <c r="PTX174" s="69"/>
      <c r="PTY174" s="70"/>
      <c r="PTZ174" s="67"/>
      <c r="PUA174" s="68"/>
      <c r="PUB174" s="69"/>
      <c r="PUC174" s="70"/>
      <c r="PUD174" s="67"/>
      <c r="PUE174" s="68"/>
      <c r="PUF174" s="69"/>
      <c r="PUG174" s="70"/>
      <c r="PUH174" s="67"/>
      <c r="PUI174" s="68"/>
      <c r="PUJ174" s="69"/>
      <c r="PUK174" s="70"/>
      <c r="PUL174" s="67"/>
      <c r="PUM174" s="68"/>
      <c r="PUN174" s="69"/>
      <c r="PUO174" s="70"/>
      <c r="PUP174" s="67"/>
      <c r="PUQ174" s="68"/>
      <c r="PUR174" s="69"/>
      <c r="PUS174" s="70"/>
      <c r="PUT174" s="67"/>
      <c r="PUU174" s="68"/>
      <c r="PUV174" s="69"/>
      <c r="PUW174" s="70"/>
      <c r="PUX174" s="67"/>
      <c r="PUY174" s="68"/>
      <c r="PUZ174" s="69"/>
      <c r="PVA174" s="70"/>
      <c r="PVB174" s="67"/>
      <c r="PVC174" s="68"/>
      <c r="PVD174" s="69"/>
      <c r="PVE174" s="70"/>
      <c r="PVF174" s="67"/>
      <c r="PVG174" s="68"/>
      <c r="PVH174" s="69"/>
      <c r="PVI174" s="70"/>
      <c r="PVJ174" s="67"/>
      <c r="PVK174" s="68"/>
      <c r="PVL174" s="69"/>
      <c r="PVM174" s="70"/>
      <c r="PVN174" s="67"/>
      <c r="PVO174" s="68"/>
      <c r="PVP174" s="69"/>
      <c r="PVQ174" s="70"/>
      <c r="PVR174" s="67"/>
      <c r="PVS174" s="68"/>
      <c r="PVT174" s="69"/>
      <c r="PVU174" s="70"/>
      <c r="PVV174" s="67"/>
      <c r="PVW174" s="68"/>
      <c r="PVX174" s="69"/>
      <c r="PVY174" s="70"/>
      <c r="PVZ174" s="67"/>
      <c r="PWA174" s="68"/>
      <c r="PWB174" s="69"/>
      <c r="PWC174" s="70"/>
      <c r="PWD174" s="67"/>
      <c r="PWE174" s="68"/>
      <c r="PWF174" s="69"/>
      <c r="PWG174" s="70"/>
      <c r="PWH174" s="67"/>
      <c r="PWI174" s="68"/>
      <c r="PWJ174" s="69"/>
      <c r="PWK174" s="70"/>
      <c r="PWL174" s="67"/>
      <c r="PWM174" s="68"/>
      <c r="PWN174" s="69"/>
      <c r="PWO174" s="70"/>
      <c r="PWP174" s="67"/>
      <c r="PWQ174" s="68"/>
      <c r="PWR174" s="69"/>
      <c r="PWS174" s="70"/>
      <c r="PWT174" s="67"/>
      <c r="PWU174" s="68"/>
      <c r="PWV174" s="69"/>
      <c r="PWW174" s="70"/>
      <c r="PWX174" s="67"/>
      <c r="PWY174" s="68"/>
      <c r="PWZ174" s="69"/>
      <c r="PXA174" s="70"/>
      <c r="PXB174" s="67"/>
      <c r="PXC174" s="68"/>
      <c r="PXD174" s="69"/>
      <c r="PXE174" s="70"/>
      <c r="PXF174" s="67"/>
      <c r="PXG174" s="68"/>
      <c r="PXH174" s="69"/>
      <c r="PXI174" s="70"/>
      <c r="PXJ174" s="67"/>
      <c r="PXK174" s="68"/>
      <c r="PXL174" s="69"/>
      <c r="PXM174" s="70"/>
      <c r="PXN174" s="67"/>
      <c r="PXO174" s="68"/>
      <c r="PXP174" s="69"/>
      <c r="PXQ174" s="70"/>
      <c r="PXR174" s="67"/>
      <c r="PXS174" s="68"/>
      <c r="PXT174" s="69"/>
      <c r="PXU174" s="70"/>
      <c r="PXV174" s="67"/>
      <c r="PXW174" s="68"/>
      <c r="PXX174" s="69"/>
      <c r="PXY174" s="70"/>
      <c r="PXZ174" s="67"/>
      <c r="PYA174" s="68"/>
      <c r="PYB174" s="69"/>
      <c r="PYC174" s="70"/>
      <c r="PYD174" s="67"/>
      <c r="PYE174" s="68"/>
      <c r="PYF174" s="69"/>
      <c r="PYG174" s="70"/>
      <c r="PYH174" s="67"/>
      <c r="PYI174" s="68"/>
      <c r="PYJ174" s="69"/>
      <c r="PYK174" s="70"/>
      <c r="PYL174" s="67"/>
      <c r="PYM174" s="68"/>
      <c r="PYN174" s="69"/>
      <c r="PYO174" s="70"/>
      <c r="PYP174" s="67"/>
      <c r="PYQ174" s="68"/>
      <c r="PYR174" s="69"/>
      <c r="PYS174" s="70"/>
      <c r="PYT174" s="67"/>
      <c r="PYU174" s="68"/>
      <c r="PYV174" s="69"/>
      <c r="PYW174" s="70"/>
      <c r="PYX174" s="67"/>
      <c r="PYY174" s="68"/>
      <c r="PYZ174" s="69"/>
      <c r="PZA174" s="70"/>
      <c r="PZB174" s="67"/>
      <c r="PZC174" s="68"/>
      <c r="PZD174" s="69"/>
      <c r="PZE174" s="70"/>
      <c r="PZF174" s="67"/>
      <c r="PZG174" s="68"/>
      <c r="PZH174" s="69"/>
      <c r="PZI174" s="70"/>
      <c r="PZJ174" s="67"/>
      <c r="PZK174" s="68"/>
      <c r="PZL174" s="69"/>
      <c r="PZM174" s="70"/>
      <c r="PZN174" s="67"/>
      <c r="PZO174" s="68"/>
      <c r="PZP174" s="69"/>
      <c r="PZQ174" s="70"/>
      <c r="PZR174" s="67"/>
      <c r="PZS174" s="68"/>
      <c r="PZT174" s="69"/>
      <c r="PZU174" s="70"/>
      <c r="PZV174" s="67"/>
      <c r="PZW174" s="68"/>
      <c r="PZX174" s="69"/>
      <c r="PZY174" s="70"/>
      <c r="PZZ174" s="67"/>
      <c r="QAA174" s="68"/>
      <c r="QAB174" s="69"/>
      <c r="QAC174" s="70"/>
      <c r="QAD174" s="67"/>
      <c r="QAE174" s="68"/>
      <c r="QAF174" s="69"/>
      <c r="QAG174" s="70"/>
      <c r="QAH174" s="67"/>
      <c r="QAI174" s="68"/>
      <c r="QAJ174" s="69"/>
      <c r="QAK174" s="70"/>
      <c r="QAL174" s="67"/>
      <c r="QAM174" s="68"/>
      <c r="QAN174" s="69"/>
      <c r="QAO174" s="70"/>
      <c r="QAP174" s="67"/>
      <c r="QAQ174" s="68"/>
      <c r="QAR174" s="69"/>
      <c r="QAS174" s="70"/>
      <c r="QAT174" s="67"/>
      <c r="QAU174" s="68"/>
      <c r="QAV174" s="69"/>
      <c r="QAW174" s="70"/>
      <c r="QAX174" s="67"/>
      <c r="QAY174" s="68"/>
      <c r="QAZ174" s="69"/>
      <c r="QBA174" s="70"/>
      <c r="QBB174" s="67"/>
      <c r="QBC174" s="68"/>
      <c r="QBD174" s="69"/>
      <c r="QBE174" s="70"/>
      <c r="QBF174" s="67"/>
      <c r="QBG174" s="68"/>
      <c r="QBH174" s="69"/>
      <c r="QBI174" s="70"/>
      <c r="QBJ174" s="67"/>
      <c r="QBK174" s="68"/>
      <c r="QBL174" s="69"/>
      <c r="QBM174" s="70"/>
      <c r="QBN174" s="67"/>
      <c r="QBO174" s="68"/>
      <c r="QBP174" s="69"/>
      <c r="QBQ174" s="70"/>
      <c r="QBR174" s="67"/>
      <c r="QBS174" s="68"/>
      <c r="QBT174" s="69"/>
      <c r="QBU174" s="70"/>
      <c r="QBV174" s="67"/>
      <c r="QBW174" s="68"/>
      <c r="QBX174" s="69"/>
      <c r="QBY174" s="70"/>
      <c r="QBZ174" s="67"/>
      <c r="QCA174" s="68"/>
      <c r="QCB174" s="69"/>
      <c r="QCC174" s="70"/>
      <c r="QCD174" s="67"/>
      <c r="QCE174" s="68"/>
      <c r="QCF174" s="69"/>
      <c r="QCG174" s="70"/>
      <c r="QCH174" s="67"/>
      <c r="QCI174" s="68"/>
      <c r="QCJ174" s="69"/>
      <c r="QCK174" s="70"/>
      <c r="QCL174" s="67"/>
      <c r="QCM174" s="68"/>
      <c r="QCN174" s="69"/>
      <c r="QCO174" s="70"/>
      <c r="QCP174" s="67"/>
      <c r="QCQ174" s="68"/>
      <c r="QCR174" s="69"/>
      <c r="QCS174" s="70"/>
      <c r="QCT174" s="67"/>
      <c r="QCU174" s="68"/>
      <c r="QCV174" s="69"/>
      <c r="QCW174" s="70"/>
      <c r="QCX174" s="67"/>
      <c r="QCY174" s="68"/>
      <c r="QCZ174" s="69"/>
      <c r="QDA174" s="70"/>
      <c r="QDB174" s="67"/>
      <c r="QDC174" s="68"/>
      <c r="QDD174" s="69"/>
      <c r="QDE174" s="70"/>
      <c r="QDF174" s="67"/>
      <c r="QDG174" s="68"/>
      <c r="QDH174" s="69"/>
      <c r="QDI174" s="70"/>
      <c r="QDJ174" s="67"/>
      <c r="QDK174" s="68"/>
      <c r="QDL174" s="69"/>
      <c r="QDM174" s="70"/>
      <c r="QDN174" s="67"/>
      <c r="QDO174" s="68"/>
      <c r="QDP174" s="69"/>
      <c r="QDQ174" s="70"/>
      <c r="QDR174" s="67"/>
      <c r="QDS174" s="68"/>
      <c r="QDT174" s="69"/>
      <c r="QDU174" s="70"/>
      <c r="QDV174" s="67"/>
      <c r="QDW174" s="68"/>
      <c r="QDX174" s="69"/>
      <c r="QDY174" s="70"/>
      <c r="QDZ174" s="67"/>
      <c r="QEA174" s="68"/>
      <c r="QEB174" s="69"/>
      <c r="QEC174" s="70"/>
      <c r="QED174" s="67"/>
      <c r="QEE174" s="68"/>
      <c r="QEF174" s="69"/>
      <c r="QEG174" s="70"/>
      <c r="QEH174" s="67"/>
      <c r="QEI174" s="68"/>
      <c r="QEJ174" s="69"/>
      <c r="QEK174" s="70"/>
      <c r="QEL174" s="67"/>
      <c r="QEM174" s="68"/>
      <c r="QEN174" s="69"/>
      <c r="QEO174" s="70"/>
      <c r="QEP174" s="67"/>
      <c r="QEQ174" s="68"/>
      <c r="QER174" s="69"/>
      <c r="QES174" s="70"/>
      <c r="QET174" s="67"/>
      <c r="QEU174" s="68"/>
      <c r="QEV174" s="69"/>
      <c r="QEW174" s="70"/>
      <c r="QEX174" s="67"/>
      <c r="QEY174" s="68"/>
      <c r="QEZ174" s="69"/>
      <c r="QFA174" s="70"/>
      <c r="QFB174" s="67"/>
      <c r="QFC174" s="68"/>
      <c r="QFD174" s="69"/>
      <c r="QFE174" s="70"/>
      <c r="QFF174" s="67"/>
      <c r="QFG174" s="68"/>
      <c r="QFH174" s="69"/>
      <c r="QFI174" s="70"/>
      <c r="QFJ174" s="67"/>
      <c r="QFK174" s="68"/>
      <c r="QFL174" s="69"/>
      <c r="QFM174" s="70"/>
      <c r="QFN174" s="67"/>
      <c r="QFO174" s="68"/>
      <c r="QFP174" s="69"/>
      <c r="QFQ174" s="70"/>
      <c r="QFR174" s="67"/>
      <c r="QFS174" s="68"/>
      <c r="QFT174" s="69"/>
      <c r="QFU174" s="70"/>
      <c r="QFV174" s="67"/>
      <c r="QFW174" s="68"/>
      <c r="QFX174" s="69"/>
      <c r="QFY174" s="70"/>
      <c r="QFZ174" s="67"/>
      <c r="QGA174" s="68"/>
      <c r="QGB174" s="69"/>
      <c r="QGC174" s="70"/>
      <c r="QGD174" s="67"/>
      <c r="QGE174" s="68"/>
      <c r="QGF174" s="69"/>
      <c r="QGG174" s="70"/>
      <c r="QGH174" s="67"/>
      <c r="QGI174" s="68"/>
      <c r="QGJ174" s="69"/>
      <c r="QGK174" s="70"/>
      <c r="QGL174" s="67"/>
      <c r="QGM174" s="68"/>
      <c r="QGN174" s="69"/>
      <c r="QGO174" s="70"/>
      <c r="QGP174" s="67"/>
      <c r="QGQ174" s="68"/>
      <c r="QGR174" s="69"/>
      <c r="QGS174" s="70"/>
      <c r="QGT174" s="67"/>
      <c r="QGU174" s="68"/>
      <c r="QGV174" s="69"/>
      <c r="QGW174" s="70"/>
      <c r="QGX174" s="67"/>
      <c r="QGY174" s="68"/>
      <c r="QGZ174" s="69"/>
      <c r="QHA174" s="70"/>
      <c r="QHB174" s="67"/>
      <c r="QHC174" s="68"/>
      <c r="QHD174" s="69"/>
      <c r="QHE174" s="70"/>
      <c r="QHF174" s="67"/>
      <c r="QHG174" s="68"/>
      <c r="QHH174" s="69"/>
      <c r="QHI174" s="70"/>
      <c r="QHJ174" s="67"/>
      <c r="QHK174" s="68"/>
      <c r="QHL174" s="69"/>
      <c r="QHM174" s="70"/>
      <c r="QHN174" s="67"/>
      <c r="QHO174" s="68"/>
      <c r="QHP174" s="69"/>
      <c r="QHQ174" s="70"/>
      <c r="QHR174" s="67"/>
      <c r="QHS174" s="68"/>
      <c r="QHT174" s="69"/>
      <c r="QHU174" s="70"/>
      <c r="QHV174" s="67"/>
      <c r="QHW174" s="68"/>
      <c r="QHX174" s="69"/>
      <c r="QHY174" s="70"/>
      <c r="QHZ174" s="67"/>
      <c r="QIA174" s="68"/>
      <c r="QIB174" s="69"/>
      <c r="QIC174" s="70"/>
      <c r="QID174" s="67"/>
      <c r="QIE174" s="68"/>
      <c r="QIF174" s="69"/>
      <c r="QIG174" s="70"/>
      <c r="QIH174" s="67"/>
      <c r="QII174" s="68"/>
      <c r="QIJ174" s="69"/>
      <c r="QIK174" s="70"/>
      <c r="QIL174" s="67"/>
      <c r="QIM174" s="68"/>
      <c r="QIN174" s="69"/>
      <c r="QIO174" s="70"/>
      <c r="QIP174" s="67"/>
      <c r="QIQ174" s="68"/>
      <c r="QIR174" s="69"/>
      <c r="QIS174" s="70"/>
      <c r="QIT174" s="67"/>
      <c r="QIU174" s="68"/>
      <c r="QIV174" s="69"/>
      <c r="QIW174" s="70"/>
      <c r="QIX174" s="67"/>
      <c r="QIY174" s="68"/>
      <c r="QIZ174" s="69"/>
      <c r="QJA174" s="70"/>
      <c r="QJB174" s="67"/>
      <c r="QJC174" s="68"/>
      <c r="QJD174" s="69"/>
      <c r="QJE174" s="70"/>
      <c r="QJF174" s="67"/>
      <c r="QJG174" s="68"/>
      <c r="QJH174" s="69"/>
      <c r="QJI174" s="70"/>
      <c r="QJJ174" s="67"/>
      <c r="QJK174" s="68"/>
      <c r="QJL174" s="69"/>
      <c r="QJM174" s="70"/>
      <c r="QJN174" s="67"/>
      <c r="QJO174" s="68"/>
      <c r="QJP174" s="69"/>
      <c r="QJQ174" s="70"/>
      <c r="QJR174" s="67"/>
      <c r="QJS174" s="68"/>
      <c r="QJT174" s="69"/>
      <c r="QJU174" s="70"/>
      <c r="QJV174" s="67"/>
      <c r="QJW174" s="68"/>
      <c r="QJX174" s="69"/>
      <c r="QJY174" s="70"/>
      <c r="QJZ174" s="67"/>
      <c r="QKA174" s="68"/>
      <c r="QKB174" s="69"/>
      <c r="QKC174" s="70"/>
      <c r="QKD174" s="67"/>
      <c r="QKE174" s="68"/>
      <c r="QKF174" s="69"/>
      <c r="QKG174" s="70"/>
      <c r="QKH174" s="67"/>
      <c r="QKI174" s="68"/>
      <c r="QKJ174" s="69"/>
      <c r="QKK174" s="70"/>
      <c r="QKL174" s="67"/>
      <c r="QKM174" s="68"/>
      <c r="QKN174" s="69"/>
      <c r="QKO174" s="70"/>
      <c r="QKP174" s="67"/>
      <c r="QKQ174" s="68"/>
      <c r="QKR174" s="69"/>
      <c r="QKS174" s="70"/>
      <c r="QKT174" s="67"/>
      <c r="QKU174" s="68"/>
      <c r="QKV174" s="69"/>
      <c r="QKW174" s="70"/>
      <c r="QKX174" s="67"/>
      <c r="QKY174" s="68"/>
      <c r="QKZ174" s="69"/>
      <c r="QLA174" s="70"/>
      <c r="QLB174" s="67"/>
      <c r="QLC174" s="68"/>
      <c r="QLD174" s="69"/>
      <c r="QLE174" s="70"/>
      <c r="QLF174" s="67"/>
      <c r="QLG174" s="68"/>
      <c r="QLH174" s="69"/>
      <c r="QLI174" s="70"/>
      <c r="QLJ174" s="67"/>
      <c r="QLK174" s="68"/>
      <c r="QLL174" s="69"/>
      <c r="QLM174" s="70"/>
      <c r="QLN174" s="67"/>
      <c r="QLO174" s="68"/>
      <c r="QLP174" s="69"/>
      <c r="QLQ174" s="70"/>
      <c r="QLR174" s="67"/>
      <c r="QLS174" s="68"/>
      <c r="QLT174" s="69"/>
      <c r="QLU174" s="70"/>
      <c r="QLV174" s="67"/>
      <c r="QLW174" s="68"/>
      <c r="QLX174" s="69"/>
      <c r="QLY174" s="70"/>
      <c r="QLZ174" s="67"/>
      <c r="QMA174" s="68"/>
      <c r="QMB174" s="69"/>
      <c r="QMC174" s="70"/>
      <c r="QMD174" s="67"/>
      <c r="QME174" s="68"/>
      <c r="QMF174" s="69"/>
      <c r="QMG174" s="70"/>
      <c r="QMH174" s="67"/>
      <c r="QMI174" s="68"/>
      <c r="QMJ174" s="69"/>
      <c r="QMK174" s="70"/>
      <c r="QML174" s="67"/>
      <c r="QMM174" s="68"/>
      <c r="QMN174" s="69"/>
      <c r="QMO174" s="70"/>
      <c r="QMP174" s="67"/>
      <c r="QMQ174" s="68"/>
      <c r="QMR174" s="69"/>
      <c r="QMS174" s="70"/>
      <c r="QMT174" s="67"/>
      <c r="QMU174" s="68"/>
      <c r="QMV174" s="69"/>
      <c r="QMW174" s="70"/>
      <c r="QMX174" s="67"/>
      <c r="QMY174" s="68"/>
      <c r="QMZ174" s="69"/>
      <c r="QNA174" s="70"/>
      <c r="QNB174" s="67"/>
      <c r="QNC174" s="68"/>
      <c r="QND174" s="69"/>
      <c r="QNE174" s="70"/>
      <c r="QNF174" s="67"/>
      <c r="QNG174" s="68"/>
      <c r="QNH174" s="69"/>
      <c r="QNI174" s="70"/>
      <c r="QNJ174" s="67"/>
      <c r="QNK174" s="68"/>
      <c r="QNL174" s="69"/>
      <c r="QNM174" s="70"/>
      <c r="QNN174" s="67"/>
      <c r="QNO174" s="68"/>
      <c r="QNP174" s="69"/>
      <c r="QNQ174" s="70"/>
      <c r="QNR174" s="67"/>
      <c r="QNS174" s="68"/>
      <c r="QNT174" s="69"/>
      <c r="QNU174" s="70"/>
      <c r="QNV174" s="67"/>
      <c r="QNW174" s="68"/>
      <c r="QNX174" s="69"/>
      <c r="QNY174" s="70"/>
      <c r="QNZ174" s="67"/>
      <c r="QOA174" s="68"/>
      <c r="QOB174" s="69"/>
      <c r="QOC174" s="70"/>
      <c r="QOD174" s="67"/>
      <c r="QOE174" s="68"/>
      <c r="QOF174" s="69"/>
      <c r="QOG174" s="70"/>
      <c r="QOH174" s="67"/>
      <c r="QOI174" s="68"/>
      <c r="QOJ174" s="69"/>
      <c r="QOK174" s="70"/>
      <c r="QOL174" s="67"/>
      <c r="QOM174" s="68"/>
      <c r="QON174" s="69"/>
      <c r="QOO174" s="70"/>
      <c r="QOP174" s="67"/>
      <c r="QOQ174" s="68"/>
      <c r="QOR174" s="69"/>
      <c r="QOS174" s="70"/>
      <c r="QOT174" s="67"/>
      <c r="QOU174" s="68"/>
      <c r="QOV174" s="69"/>
      <c r="QOW174" s="70"/>
      <c r="QOX174" s="67"/>
      <c r="QOY174" s="68"/>
      <c r="QOZ174" s="69"/>
      <c r="QPA174" s="70"/>
      <c r="QPB174" s="67"/>
      <c r="QPC174" s="68"/>
      <c r="QPD174" s="69"/>
      <c r="QPE174" s="70"/>
      <c r="QPF174" s="67"/>
      <c r="QPG174" s="68"/>
      <c r="QPH174" s="69"/>
      <c r="QPI174" s="70"/>
      <c r="QPJ174" s="67"/>
      <c r="QPK174" s="68"/>
      <c r="QPL174" s="69"/>
      <c r="QPM174" s="70"/>
      <c r="QPN174" s="67"/>
      <c r="QPO174" s="68"/>
      <c r="QPP174" s="69"/>
      <c r="QPQ174" s="70"/>
      <c r="QPR174" s="67"/>
      <c r="QPS174" s="68"/>
      <c r="QPT174" s="69"/>
      <c r="QPU174" s="70"/>
      <c r="QPV174" s="67"/>
      <c r="QPW174" s="68"/>
      <c r="QPX174" s="69"/>
      <c r="QPY174" s="70"/>
      <c r="QPZ174" s="67"/>
      <c r="QQA174" s="68"/>
      <c r="QQB174" s="69"/>
      <c r="QQC174" s="70"/>
      <c r="QQD174" s="67"/>
      <c r="QQE174" s="68"/>
      <c r="QQF174" s="69"/>
      <c r="QQG174" s="70"/>
      <c r="QQH174" s="67"/>
      <c r="QQI174" s="68"/>
      <c r="QQJ174" s="69"/>
      <c r="QQK174" s="70"/>
      <c r="QQL174" s="67"/>
      <c r="QQM174" s="68"/>
      <c r="QQN174" s="69"/>
      <c r="QQO174" s="70"/>
      <c r="QQP174" s="67"/>
      <c r="QQQ174" s="68"/>
      <c r="QQR174" s="69"/>
      <c r="QQS174" s="70"/>
      <c r="QQT174" s="67"/>
      <c r="QQU174" s="68"/>
      <c r="QQV174" s="69"/>
      <c r="QQW174" s="70"/>
      <c r="QQX174" s="67"/>
      <c r="QQY174" s="68"/>
      <c r="QQZ174" s="69"/>
      <c r="QRA174" s="70"/>
      <c r="QRB174" s="67"/>
      <c r="QRC174" s="68"/>
      <c r="QRD174" s="69"/>
      <c r="QRE174" s="70"/>
      <c r="QRF174" s="67"/>
      <c r="QRG174" s="68"/>
      <c r="QRH174" s="69"/>
      <c r="QRI174" s="70"/>
      <c r="QRJ174" s="67"/>
      <c r="QRK174" s="68"/>
      <c r="QRL174" s="69"/>
      <c r="QRM174" s="70"/>
      <c r="QRN174" s="67"/>
      <c r="QRO174" s="68"/>
      <c r="QRP174" s="69"/>
      <c r="QRQ174" s="70"/>
      <c r="QRR174" s="67"/>
      <c r="QRS174" s="68"/>
      <c r="QRT174" s="69"/>
      <c r="QRU174" s="70"/>
      <c r="QRV174" s="67"/>
      <c r="QRW174" s="68"/>
      <c r="QRX174" s="69"/>
      <c r="QRY174" s="70"/>
      <c r="QRZ174" s="67"/>
      <c r="QSA174" s="68"/>
      <c r="QSB174" s="69"/>
      <c r="QSC174" s="70"/>
      <c r="QSD174" s="67"/>
      <c r="QSE174" s="68"/>
      <c r="QSF174" s="69"/>
      <c r="QSG174" s="70"/>
      <c r="QSH174" s="67"/>
      <c r="QSI174" s="68"/>
      <c r="QSJ174" s="69"/>
      <c r="QSK174" s="70"/>
      <c r="QSL174" s="67"/>
      <c r="QSM174" s="68"/>
      <c r="QSN174" s="69"/>
      <c r="QSO174" s="70"/>
      <c r="QSP174" s="67"/>
      <c r="QSQ174" s="68"/>
      <c r="QSR174" s="69"/>
      <c r="QSS174" s="70"/>
      <c r="QST174" s="67"/>
      <c r="QSU174" s="68"/>
      <c r="QSV174" s="69"/>
      <c r="QSW174" s="70"/>
      <c r="QSX174" s="67"/>
      <c r="QSY174" s="68"/>
      <c r="QSZ174" s="69"/>
      <c r="QTA174" s="70"/>
      <c r="QTB174" s="67"/>
      <c r="QTC174" s="68"/>
      <c r="QTD174" s="69"/>
      <c r="QTE174" s="70"/>
      <c r="QTF174" s="67"/>
      <c r="QTG174" s="68"/>
      <c r="QTH174" s="69"/>
      <c r="QTI174" s="70"/>
      <c r="QTJ174" s="67"/>
      <c r="QTK174" s="68"/>
      <c r="QTL174" s="69"/>
      <c r="QTM174" s="70"/>
      <c r="QTN174" s="67"/>
      <c r="QTO174" s="68"/>
      <c r="QTP174" s="69"/>
      <c r="QTQ174" s="70"/>
      <c r="QTR174" s="67"/>
      <c r="QTS174" s="68"/>
      <c r="QTT174" s="69"/>
      <c r="QTU174" s="70"/>
      <c r="QTV174" s="67"/>
      <c r="QTW174" s="68"/>
      <c r="QTX174" s="69"/>
      <c r="QTY174" s="70"/>
      <c r="QTZ174" s="67"/>
      <c r="QUA174" s="68"/>
      <c r="QUB174" s="69"/>
      <c r="QUC174" s="70"/>
      <c r="QUD174" s="67"/>
      <c r="QUE174" s="68"/>
      <c r="QUF174" s="69"/>
      <c r="QUG174" s="70"/>
      <c r="QUH174" s="67"/>
      <c r="QUI174" s="68"/>
      <c r="QUJ174" s="69"/>
      <c r="QUK174" s="70"/>
      <c r="QUL174" s="67"/>
      <c r="QUM174" s="68"/>
      <c r="QUN174" s="69"/>
      <c r="QUO174" s="70"/>
      <c r="QUP174" s="67"/>
      <c r="QUQ174" s="68"/>
      <c r="QUR174" s="69"/>
      <c r="QUS174" s="70"/>
      <c r="QUT174" s="67"/>
      <c r="QUU174" s="68"/>
      <c r="QUV174" s="69"/>
      <c r="QUW174" s="70"/>
      <c r="QUX174" s="67"/>
      <c r="QUY174" s="68"/>
      <c r="QUZ174" s="69"/>
      <c r="QVA174" s="70"/>
      <c r="QVB174" s="67"/>
      <c r="QVC174" s="68"/>
      <c r="QVD174" s="69"/>
      <c r="QVE174" s="70"/>
      <c r="QVF174" s="67"/>
      <c r="QVG174" s="68"/>
      <c r="QVH174" s="69"/>
      <c r="QVI174" s="70"/>
      <c r="QVJ174" s="67"/>
      <c r="QVK174" s="68"/>
      <c r="QVL174" s="69"/>
      <c r="QVM174" s="70"/>
      <c r="QVN174" s="67"/>
      <c r="QVO174" s="68"/>
      <c r="QVP174" s="69"/>
      <c r="QVQ174" s="70"/>
      <c r="QVR174" s="67"/>
      <c r="QVS174" s="68"/>
      <c r="QVT174" s="69"/>
      <c r="QVU174" s="70"/>
      <c r="QVV174" s="67"/>
      <c r="QVW174" s="68"/>
      <c r="QVX174" s="69"/>
      <c r="QVY174" s="70"/>
      <c r="QVZ174" s="67"/>
      <c r="QWA174" s="68"/>
      <c r="QWB174" s="69"/>
      <c r="QWC174" s="70"/>
      <c r="QWD174" s="67"/>
      <c r="QWE174" s="68"/>
      <c r="QWF174" s="69"/>
      <c r="QWG174" s="70"/>
      <c r="QWH174" s="67"/>
      <c r="QWI174" s="68"/>
      <c r="QWJ174" s="69"/>
      <c r="QWK174" s="70"/>
      <c r="QWL174" s="67"/>
      <c r="QWM174" s="68"/>
      <c r="QWN174" s="69"/>
      <c r="QWO174" s="70"/>
      <c r="QWP174" s="67"/>
      <c r="QWQ174" s="68"/>
      <c r="QWR174" s="69"/>
      <c r="QWS174" s="70"/>
      <c r="QWT174" s="67"/>
      <c r="QWU174" s="68"/>
      <c r="QWV174" s="69"/>
      <c r="QWW174" s="70"/>
      <c r="QWX174" s="67"/>
      <c r="QWY174" s="68"/>
      <c r="QWZ174" s="69"/>
      <c r="QXA174" s="70"/>
      <c r="QXB174" s="67"/>
      <c r="QXC174" s="68"/>
      <c r="QXD174" s="69"/>
      <c r="QXE174" s="70"/>
      <c r="QXF174" s="67"/>
      <c r="QXG174" s="68"/>
      <c r="QXH174" s="69"/>
      <c r="QXI174" s="70"/>
      <c r="QXJ174" s="67"/>
      <c r="QXK174" s="68"/>
      <c r="QXL174" s="69"/>
      <c r="QXM174" s="70"/>
      <c r="QXN174" s="67"/>
      <c r="QXO174" s="68"/>
      <c r="QXP174" s="69"/>
      <c r="QXQ174" s="70"/>
      <c r="QXR174" s="67"/>
      <c r="QXS174" s="68"/>
      <c r="QXT174" s="69"/>
      <c r="QXU174" s="70"/>
      <c r="QXV174" s="67"/>
      <c r="QXW174" s="68"/>
      <c r="QXX174" s="69"/>
      <c r="QXY174" s="70"/>
      <c r="QXZ174" s="67"/>
      <c r="QYA174" s="68"/>
      <c r="QYB174" s="69"/>
      <c r="QYC174" s="70"/>
      <c r="QYD174" s="67"/>
      <c r="QYE174" s="68"/>
      <c r="QYF174" s="69"/>
      <c r="QYG174" s="70"/>
      <c r="QYH174" s="67"/>
      <c r="QYI174" s="68"/>
      <c r="QYJ174" s="69"/>
      <c r="QYK174" s="70"/>
      <c r="QYL174" s="67"/>
      <c r="QYM174" s="68"/>
      <c r="QYN174" s="69"/>
      <c r="QYO174" s="70"/>
      <c r="QYP174" s="67"/>
      <c r="QYQ174" s="68"/>
      <c r="QYR174" s="69"/>
      <c r="QYS174" s="70"/>
      <c r="QYT174" s="67"/>
      <c r="QYU174" s="68"/>
      <c r="QYV174" s="69"/>
      <c r="QYW174" s="70"/>
      <c r="QYX174" s="67"/>
      <c r="QYY174" s="68"/>
      <c r="QYZ174" s="69"/>
      <c r="QZA174" s="70"/>
      <c r="QZB174" s="67"/>
      <c r="QZC174" s="68"/>
      <c r="QZD174" s="69"/>
      <c r="QZE174" s="70"/>
      <c r="QZF174" s="67"/>
      <c r="QZG174" s="68"/>
      <c r="QZH174" s="69"/>
      <c r="QZI174" s="70"/>
      <c r="QZJ174" s="67"/>
      <c r="QZK174" s="68"/>
      <c r="QZL174" s="69"/>
      <c r="QZM174" s="70"/>
      <c r="QZN174" s="67"/>
      <c r="QZO174" s="68"/>
      <c r="QZP174" s="69"/>
      <c r="QZQ174" s="70"/>
      <c r="QZR174" s="67"/>
      <c r="QZS174" s="68"/>
      <c r="QZT174" s="69"/>
      <c r="QZU174" s="70"/>
      <c r="QZV174" s="67"/>
      <c r="QZW174" s="68"/>
      <c r="QZX174" s="69"/>
      <c r="QZY174" s="70"/>
      <c r="QZZ174" s="67"/>
      <c r="RAA174" s="68"/>
      <c r="RAB174" s="69"/>
      <c r="RAC174" s="70"/>
      <c r="RAD174" s="67"/>
      <c r="RAE174" s="68"/>
      <c r="RAF174" s="69"/>
      <c r="RAG174" s="70"/>
      <c r="RAH174" s="67"/>
      <c r="RAI174" s="68"/>
      <c r="RAJ174" s="69"/>
      <c r="RAK174" s="70"/>
      <c r="RAL174" s="67"/>
      <c r="RAM174" s="68"/>
      <c r="RAN174" s="69"/>
      <c r="RAO174" s="70"/>
      <c r="RAP174" s="67"/>
      <c r="RAQ174" s="68"/>
      <c r="RAR174" s="69"/>
      <c r="RAS174" s="70"/>
      <c r="RAT174" s="67"/>
      <c r="RAU174" s="68"/>
      <c r="RAV174" s="69"/>
      <c r="RAW174" s="70"/>
      <c r="RAX174" s="67"/>
      <c r="RAY174" s="68"/>
      <c r="RAZ174" s="69"/>
      <c r="RBA174" s="70"/>
      <c r="RBB174" s="67"/>
      <c r="RBC174" s="68"/>
      <c r="RBD174" s="69"/>
      <c r="RBE174" s="70"/>
      <c r="RBF174" s="67"/>
      <c r="RBG174" s="68"/>
      <c r="RBH174" s="69"/>
      <c r="RBI174" s="70"/>
      <c r="RBJ174" s="67"/>
      <c r="RBK174" s="68"/>
      <c r="RBL174" s="69"/>
      <c r="RBM174" s="70"/>
      <c r="RBN174" s="67"/>
      <c r="RBO174" s="68"/>
      <c r="RBP174" s="69"/>
      <c r="RBQ174" s="70"/>
      <c r="RBR174" s="67"/>
      <c r="RBS174" s="68"/>
      <c r="RBT174" s="69"/>
      <c r="RBU174" s="70"/>
      <c r="RBV174" s="67"/>
      <c r="RBW174" s="68"/>
      <c r="RBX174" s="69"/>
      <c r="RBY174" s="70"/>
      <c r="RBZ174" s="67"/>
      <c r="RCA174" s="68"/>
      <c r="RCB174" s="69"/>
      <c r="RCC174" s="70"/>
      <c r="RCD174" s="67"/>
      <c r="RCE174" s="68"/>
      <c r="RCF174" s="69"/>
      <c r="RCG174" s="70"/>
      <c r="RCH174" s="67"/>
      <c r="RCI174" s="68"/>
      <c r="RCJ174" s="69"/>
      <c r="RCK174" s="70"/>
      <c r="RCL174" s="67"/>
      <c r="RCM174" s="68"/>
      <c r="RCN174" s="69"/>
      <c r="RCO174" s="70"/>
      <c r="RCP174" s="67"/>
      <c r="RCQ174" s="68"/>
      <c r="RCR174" s="69"/>
      <c r="RCS174" s="70"/>
      <c r="RCT174" s="67"/>
      <c r="RCU174" s="68"/>
      <c r="RCV174" s="69"/>
      <c r="RCW174" s="70"/>
      <c r="RCX174" s="67"/>
      <c r="RCY174" s="68"/>
      <c r="RCZ174" s="69"/>
      <c r="RDA174" s="70"/>
      <c r="RDB174" s="67"/>
      <c r="RDC174" s="68"/>
      <c r="RDD174" s="69"/>
      <c r="RDE174" s="70"/>
      <c r="RDF174" s="67"/>
      <c r="RDG174" s="68"/>
      <c r="RDH174" s="69"/>
      <c r="RDI174" s="70"/>
      <c r="RDJ174" s="67"/>
      <c r="RDK174" s="68"/>
      <c r="RDL174" s="69"/>
      <c r="RDM174" s="70"/>
      <c r="RDN174" s="67"/>
      <c r="RDO174" s="68"/>
      <c r="RDP174" s="69"/>
      <c r="RDQ174" s="70"/>
      <c r="RDR174" s="67"/>
      <c r="RDS174" s="68"/>
      <c r="RDT174" s="69"/>
      <c r="RDU174" s="70"/>
      <c r="RDV174" s="67"/>
      <c r="RDW174" s="68"/>
      <c r="RDX174" s="69"/>
      <c r="RDY174" s="70"/>
      <c r="RDZ174" s="67"/>
      <c r="REA174" s="68"/>
      <c r="REB174" s="69"/>
      <c r="REC174" s="70"/>
      <c r="RED174" s="67"/>
      <c r="REE174" s="68"/>
      <c r="REF174" s="69"/>
      <c r="REG174" s="70"/>
      <c r="REH174" s="67"/>
      <c r="REI174" s="68"/>
      <c r="REJ174" s="69"/>
      <c r="REK174" s="70"/>
      <c r="REL174" s="67"/>
      <c r="REM174" s="68"/>
      <c r="REN174" s="69"/>
      <c r="REO174" s="70"/>
      <c r="REP174" s="67"/>
      <c r="REQ174" s="68"/>
      <c r="RER174" s="69"/>
      <c r="RES174" s="70"/>
      <c r="RET174" s="67"/>
      <c r="REU174" s="68"/>
      <c r="REV174" s="69"/>
      <c r="REW174" s="70"/>
      <c r="REX174" s="67"/>
      <c r="REY174" s="68"/>
      <c r="REZ174" s="69"/>
      <c r="RFA174" s="70"/>
      <c r="RFB174" s="67"/>
      <c r="RFC174" s="68"/>
      <c r="RFD174" s="69"/>
      <c r="RFE174" s="70"/>
      <c r="RFF174" s="67"/>
      <c r="RFG174" s="68"/>
      <c r="RFH174" s="69"/>
      <c r="RFI174" s="70"/>
      <c r="RFJ174" s="67"/>
      <c r="RFK174" s="68"/>
      <c r="RFL174" s="69"/>
      <c r="RFM174" s="70"/>
      <c r="RFN174" s="67"/>
      <c r="RFO174" s="68"/>
      <c r="RFP174" s="69"/>
      <c r="RFQ174" s="70"/>
      <c r="RFR174" s="67"/>
      <c r="RFS174" s="68"/>
      <c r="RFT174" s="69"/>
      <c r="RFU174" s="70"/>
      <c r="RFV174" s="67"/>
      <c r="RFW174" s="68"/>
      <c r="RFX174" s="69"/>
      <c r="RFY174" s="70"/>
      <c r="RFZ174" s="67"/>
      <c r="RGA174" s="68"/>
      <c r="RGB174" s="69"/>
      <c r="RGC174" s="70"/>
      <c r="RGD174" s="67"/>
      <c r="RGE174" s="68"/>
      <c r="RGF174" s="69"/>
      <c r="RGG174" s="70"/>
      <c r="RGH174" s="67"/>
      <c r="RGI174" s="68"/>
      <c r="RGJ174" s="69"/>
      <c r="RGK174" s="70"/>
      <c r="RGL174" s="67"/>
      <c r="RGM174" s="68"/>
      <c r="RGN174" s="69"/>
      <c r="RGO174" s="70"/>
      <c r="RGP174" s="67"/>
      <c r="RGQ174" s="68"/>
      <c r="RGR174" s="69"/>
      <c r="RGS174" s="70"/>
      <c r="RGT174" s="67"/>
      <c r="RGU174" s="68"/>
      <c r="RGV174" s="69"/>
      <c r="RGW174" s="70"/>
      <c r="RGX174" s="67"/>
      <c r="RGY174" s="68"/>
      <c r="RGZ174" s="69"/>
      <c r="RHA174" s="70"/>
      <c r="RHB174" s="67"/>
      <c r="RHC174" s="68"/>
      <c r="RHD174" s="69"/>
      <c r="RHE174" s="70"/>
      <c r="RHF174" s="67"/>
      <c r="RHG174" s="68"/>
      <c r="RHH174" s="69"/>
      <c r="RHI174" s="70"/>
      <c r="RHJ174" s="67"/>
      <c r="RHK174" s="68"/>
      <c r="RHL174" s="69"/>
      <c r="RHM174" s="70"/>
      <c r="RHN174" s="67"/>
      <c r="RHO174" s="68"/>
      <c r="RHP174" s="69"/>
      <c r="RHQ174" s="70"/>
      <c r="RHR174" s="67"/>
      <c r="RHS174" s="68"/>
      <c r="RHT174" s="69"/>
      <c r="RHU174" s="70"/>
      <c r="RHV174" s="67"/>
      <c r="RHW174" s="68"/>
      <c r="RHX174" s="69"/>
      <c r="RHY174" s="70"/>
      <c r="RHZ174" s="67"/>
      <c r="RIA174" s="68"/>
      <c r="RIB174" s="69"/>
      <c r="RIC174" s="70"/>
      <c r="RID174" s="67"/>
      <c r="RIE174" s="68"/>
      <c r="RIF174" s="69"/>
      <c r="RIG174" s="70"/>
      <c r="RIH174" s="67"/>
      <c r="RII174" s="68"/>
      <c r="RIJ174" s="69"/>
      <c r="RIK174" s="70"/>
      <c r="RIL174" s="67"/>
      <c r="RIM174" s="68"/>
      <c r="RIN174" s="69"/>
      <c r="RIO174" s="70"/>
      <c r="RIP174" s="67"/>
      <c r="RIQ174" s="68"/>
      <c r="RIR174" s="69"/>
      <c r="RIS174" s="70"/>
      <c r="RIT174" s="67"/>
      <c r="RIU174" s="68"/>
      <c r="RIV174" s="69"/>
      <c r="RIW174" s="70"/>
      <c r="RIX174" s="67"/>
      <c r="RIY174" s="68"/>
      <c r="RIZ174" s="69"/>
      <c r="RJA174" s="70"/>
      <c r="RJB174" s="67"/>
      <c r="RJC174" s="68"/>
      <c r="RJD174" s="69"/>
      <c r="RJE174" s="70"/>
      <c r="RJF174" s="67"/>
      <c r="RJG174" s="68"/>
      <c r="RJH174" s="69"/>
      <c r="RJI174" s="70"/>
      <c r="RJJ174" s="67"/>
      <c r="RJK174" s="68"/>
      <c r="RJL174" s="69"/>
      <c r="RJM174" s="70"/>
      <c r="RJN174" s="67"/>
      <c r="RJO174" s="68"/>
      <c r="RJP174" s="69"/>
      <c r="RJQ174" s="70"/>
      <c r="RJR174" s="67"/>
      <c r="RJS174" s="68"/>
      <c r="RJT174" s="69"/>
      <c r="RJU174" s="70"/>
      <c r="RJV174" s="67"/>
      <c r="RJW174" s="68"/>
      <c r="RJX174" s="69"/>
      <c r="RJY174" s="70"/>
      <c r="RJZ174" s="67"/>
      <c r="RKA174" s="68"/>
      <c r="RKB174" s="69"/>
      <c r="RKC174" s="70"/>
      <c r="RKD174" s="67"/>
      <c r="RKE174" s="68"/>
      <c r="RKF174" s="69"/>
      <c r="RKG174" s="70"/>
      <c r="RKH174" s="67"/>
      <c r="RKI174" s="68"/>
      <c r="RKJ174" s="69"/>
      <c r="RKK174" s="70"/>
      <c r="RKL174" s="67"/>
      <c r="RKM174" s="68"/>
      <c r="RKN174" s="69"/>
      <c r="RKO174" s="70"/>
      <c r="RKP174" s="67"/>
      <c r="RKQ174" s="68"/>
      <c r="RKR174" s="69"/>
      <c r="RKS174" s="70"/>
      <c r="RKT174" s="67"/>
      <c r="RKU174" s="68"/>
      <c r="RKV174" s="69"/>
      <c r="RKW174" s="70"/>
      <c r="RKX174" s="67"/>
      <c r="RKY174" s="68"/>
      <c r="RKZ174" s="69"/>
      <c r="RLA174" s="70"/>
      <c r="RLB174" s="67"/>
      <c r="RLC174" s="68"/>
      <c r="RLD174" s="69"/>
      <c r="RLE174" s="70"/>
      <c r="RLF174" s="67"/>
      <c r="RLG174" s="68"/>
      <c r="RLH174" s="69"/>
      <c r="RLI174" s="70"/>
      <c r="RLJ174" s="67"/>
      <c r="RLK174" s="68"/>
      <c r="RLL174" s="69"/>
      <c r="RLM174" s="70"/>
      <c r="RLN174" s="67"/>
      <c r="RLO174" s="68"/>
      <c r="RLP174" s="69"/>
      <c r="RLQ174" s="70"/>
      <c r="RLR174" s="67"/>
      <c r="RLS174" s="68"/>
      <c r="RLT174" s="69"/>
      <c r="RLU174" s="70"/>
      <c r="RLV174" s="67"/>
      <c r="RLW174" s="68"/>
      <c r="RLX174" s="69"/>
      <c r="RLY174" s="70"/>
      <c r="RLZ174" s="67"/>
      <c r="RMA174" s="68"/>
      <c r="RMB174" s="69"/>
      <c r="RMC174" s="70"/>
      <c r="RMD174" s="67"/>
      <c r="RME174" s="68"/>
      <c r="RMF174" s="69"/>
      <c r="RMG174" s="70"/>
      <c r="RMH174" s="67"/>
      <c r="RMI174" s="68"/>
      <c r="RMJ174" s="69"/>
      <c r="RMK174" s="70"/>
      <c r="RML174" s="67"/>
      <c r="RMM174" s="68"/>
      <c r="RMN174" s="69"/>
      <c r="RMO174" s="70"/>
      <c r="RMP174" s="67"/>
      <c r="RMQ174" s="68"/>
      <c r="RMR174" s="69"/>
      <c r="RMS174" s="70"/>
      <c r="RMT174" s="67"/>
      <c r="RMU174" s="68"/>
      <c r="RMV174" s="69"/>
      <c r="RMW174" s="70"/>
      <c r="RMX174" s="67"/>
      <c r="RMY174" s="68"/>
      <c r="RMZ174" s="69"/>
      <c r="RNA174" s="70"/>
      <c r="RNB174" s="67"/>
      <c r="RNC174" s="68"/>
      <c r="RND174" s="69"/>
      <c r="RNE174" s="70"/>
      <c r="RNF174" s="67"/>
      <c r="RNG174" s="68"/>
      <c r="RNH174" s="69"/>
      <c r="RNI174" s="70"/>
      <c r="RNJ174" s="67"/>
      <c r="RNK174" s="68"/>
      <c r="RNL174" s="69"/>
      <c r="RNM174" s="70"/>
      <c r="RNN174" s="67"/>
      <c r="RNO174" s="68"/>
      <c r="RNP174" s="69"/>
      <c r="RNQ174" s="70"/>
      <c r="RNR174" s="67"/>
      <c r="RNS174" s="68"/>
      <c r="RNT174" s="69"/>
      <c r="RNU174" s="70"/>
      <c r="RNV174" s="67"/>
      <c r="RNW174" s="68"/>
      <c r="RNX174" s="69"/>
      <c r="RNY174" s="70"/>
      <c r="RNZ174" s="67"/>
      <c r="ROA174" s="68"/>
      <c r="ROB174" s="69"/>
      <c r="ROC174" s="70"/>
      <c r="ROD174" s="67"/>
      <c r="ROE174" s="68"/>
      <c r="ROF174" s="69"/>
      <c r="ROG174" s="70"/>
      <c r="ROH174" s="67"/>
      <c r="ROI174" s="68"/>
      <c r="ROJ174" s="69"/>
      <c r="ROK174" s="70"/>
      <c r="ROL174" s="67"/>
      <c r="ROM174" s="68"/>
      <c r="RON174" s="69"/>
      <c r="ROO174" s="70"/>
      <c r="ROP174" s="67"/>
      <c r="ROQ174" s="68"/>
      <c r="ROR174" s="69"/>
      <c r="ROS174" s="70"/>
      <c r="ROT174" s="67"/>
      <c r="ROU174" s="68"/>
      <c r="ROV174" s="69"/>
      <c r="ROW174" s="70"/>
      <c r="ROX174" s="67"/>
      <c r="ROY174" s="68"/>
      <c r="ROZ174" s="69"/>
      <c r="RPA174" s="70"/>
      <c r="RPB174" s="67"/>
      <c r="RPC174" s="68"/>
      <c r="RPD174" s="69"/>
      <c r="RPE174" s="70"/>
      <c r="RPF174" s="67"/>
      <c r="RPG174" s="68"/>
      <c r="RPH174" s="69"/>
      <c r="RPI174" s="70"/>
      <c r="RPJ174" s="67"/>
      <c r="RPK174" s="68"/>
      <c r="RPL174" s="69"/>
      <c r="RPM174" s="70"/>
      <c r="RPN174" s="67"/>
      <c r="RPO174" s="68"/>
      <c r="RPP174" s="69"/>
      <c r="RPQ174" s="70"/>
      <c r="RPR174" s="67"/>
      <c r="RPS174" s="68"/>
      <c r="RPT174" s="69"/>
      <c r="RPU174" s="70"/>
      <c r="RPV174" s="67"/>
      <c r="RPW174" s="68"/>
      <c r="RPX174" s="69"/>
      <c r="RPY174" s="70"/>
      <c r="RPZ174" s="67"/>
      <c r="RQA174" s="68"/>
      <c r="RQB174" s="69"/>
      <c r="RQC174" s="70"/>
      <c r="RQD174" s="67"/>
      <c r="RQE174" s="68"/>
      <c r="RQF174" s="69"/>
      <c r="RQG174" s="70"/>
      <c r="RQH174" s="67"/>
      <c r="RQI174" s="68"/>
      <c r="RQJ174" s="69"/>
      <c r="RQK174" s="70"/>
      <c r="RQL174" s="67"/>
      <c r="RQM174" s="68"/>
      <c r="RQN174" s="69"/>
      <c r="RQO174" s="70"/>
      <c r="RQP174" s="67"/>
      <c r="RQQ174" s="68"/>
      <c r="RQR174" s="69"/>
      <c r="RQS174" s="70"/>
      <c r="RQT174" s="67"/>
      <c r="RQU174" s="68"/>
      <c r="RQV174" s="69"/>
      <c r="RQW174" s="70"/>
      <c r="RQX174" s="67"/>
      <c r="RQY174" s="68"/>
      <c r="RQZ174" s="69"/>
      <c r="RRA174" s="70"/>
      <c r="RRB174" s="67"/>
      <c r="RRC174" s="68"/>
      <c r="RRD174" s="69"/>
      <c r="RRE174" s="70"/>
      <c r="RRF174" s="67"/>
      <c r="RRG174" s="68"/>
      <c r="RRH174" s="69"/>
      <c r="RRI174" s="70"/>
      <c r="RRJ174" s="67"/>
      <c r="RRK174" s="68"/>
      <c r="RRL174" s="69"/>
      <c r="RRM174" s="70"/>
      <c r="RRN174" s="67"/>
      <c r="RRO174" s="68"/>
      <c r="RRP174" s="69"/>
      <c r="RRQ174" s="70"/>
      <c r="RRR174" s="67"/>
      <c r="RRS174" s="68"/>
      <c r="RRT174" s="69"/>
      <c r="RRU174" s="70"/>
      <c r="RRV174" s="67"/>
      <c r="RRW174" s="68"/>
      <c r="RRX174" s="69"/>
      <c r="RRY174" s="70"/>
      <c r="RRZ174" s="67"/>
      <c r="RSA174" s="68"/>
      <c r="RSB174" s="69"/>
      <c r="RSC174" s="70"/>
      <c r="RSD174" s="67"/>
      <c r="RSE174" s="68"/>
      <c r="RSF174" s="69"/>
      <c r="RSG174" s="70"/>
      <c r="RSH174" s="67"/>
      <c r="RSI174" s="68"/>
      <c r="RSJ174" s="69"/>
      <c r="RSK174" s="70"/>
      <c r="RSL174" s="67"/>
      <c r="RSM174" s="68"/>
      <c r="RSN174" s="69"/>
      <c r="RSO174" s="70"/>
      <c r="RSP174" s="67"/>
      <c r="RSQ174" s="68"/>
      <c r="RSR174" s="69"/>
      <c r="RSS174" s="70"/>
      <c r="RST174" s="67"/>
      <c r="RSU174" s="68"/>
      <c r="RSV174" s="69"/>
      <c r="RSW174" s="70"/>
      <c r="RSX174" s="67"/>
      <c r="RSY174" s="68"/>
      <c r="RSZ174" s="69"/>
      <c r="RTA174" s="70"/>
      <c r="RTB174" s="67"/>
      <c r="RTC174" s="68"/>
      <c r="RTD174" s="69"/>
      <c r="RTE174" s="70"/>
      <c r="RTF174" s="67"/>
      <c r="RTG174" s="68"/>
      <c r="RTH174" s="69"/>
      <c r="RTI174" s="70"/>
      <c r="RTJ174" s="67"/>
      <c r="RTK174" s="68"/>
      <c r="RTL174" s="69"/>
      <c r="RTM174" s="70"/>
      <c r="RTN174" s="67"/>
      <c r="RTO174" s="68"/>
      <c r="RTP174" s="69"/>
      <c r="RTQ174" s="70"/>
      <c r="RTR174" s="67"/>
      <c r="RTS174" s="68"/>
      <c r="RTT174" s="69"/>
      <c r="RTU174" s="70"/>
      <c r="RTV174" s="67"/>
      <c r="RTW174" s="68"/>
      <c r="RTX174" s="69"/>
      <c r="RTY174" s="70"/>
      <c r="RTZ174" s="67"/>
      <c r="RUA174" s="68"/>
      <c r="RUB174" s="69"/>
      <c r="RUC174" s="70"/>
      <c r="RUD174" s="67"/>
      <c r="RUE174" s="68"/>
      <c r="RUF174" s="69"/>
      <c r="RUG174" s="70"/>
      <c r="RUH174" s="67"/>
      <c r="RUI174" s="68"/>
      <c r="RUJ174" s="69"/>
      <c r="RUK174" s="70"/>
      <c r="RUL174" s="67"/>
      <c r="RUM174" s="68"/>
      <c r="RUN174" s="69"/>
      <c r="RUO174" s="70"/>
      <c r="RUP174" s="67"/>
      <c r="RUQ174" s="68"/>
      <c r="RUR174" s="69"/>
      <c r="RUS174" s="70"/>
      <c r="RUT174" s="67"/>
      <c r="RUU174" s="68"/>
      <c r="RUV174" s="69"/>
      <c r="RUW174" s="70"/>
      <c r="RUX174" s="67"/>
      <c r="RUY174" s="68"/>
      <c r="RUZ174" s="69"/>
      <c r="RVA174" s="70"/>
      <c r="RVB174" s="67"/>
      <c r="RVC174" s="68"/>
      <c r="RVD174" s="69"/>
      <c r="RVE174" s="70"/>
      <c r="RVF174" s="67"/>
      <c r="RVG174" s="68"/>
      <c r="RVH174" s="69"/>
      <c r="RVI174" s="70"/>
      <c r="RVJ174" s="67"/>
      <c r="RVK174" s="68"/>
      <c r="RVL174" s="69"/>
      <c r="RVM174" s="70"/>
      <c r="RVN174" s="67"/>
      <c r="RVO174" s="68"/>
      <c r="RVP174" s="69"/>
      <c r="RVQ174" s="70"/>
      <c r="RVR174" s="67"/>
      <c r="RVS174" s="68"/>
      <c r="RVT174" s="69"/>
      <c r="RVU174" s="70"/>
      <c r="RVV174" s="67"/>
      <c r="RVW174" s="68"/>
      <c r="RVX174" s="69"/>
      <c r="RVY174" s="70"/>
      <c r="RVZ174" s="67"/>
      <c r="RWA174" s="68"/>
      <c r="RWB174" s="69"/>
      <c r="RWC174" s="70"/>
      <c r="RWD174" s="67"/>
      <c r="RWE174" s="68"/>
      <c r="RWF174" s="69"/>
      <c r="RWG174" s="70"/>
      <c r="RWH174" s="67"/>
      <c r="RWI174" s="68"/>
      <c r="RWJ174" s="69"/>
      <c r="RWK174" s="70"/>
      <c r="RWL174" s="67"/>
      <c r="RWM174" s="68"/>
      <c r="RWN174" s="69"/>
      <c r="RWO174" s="70"/>
      <c r="RWP174" s="67"/>
      <c r="RWQ174" s="68"/>
      <c r="RWR174" s="69"/>
      <c r="RWS174" s="70"/>
      <c r="RWT174" s="67"/>
      <c r="RWU174" s="68"/>
      <c r="RWV174" s="69"/>
      <c r="RWW174" s="70"/>
      <c r="RWX174" s="67"/>
      <c r="RWY174" s="68"/>
      <c r="RWZ174" s="69"/>
      <c r="RXA174" s="70"/>
      <c r="RXB174" s="67"/>
      <c r="RXC174" s="68"/>
      <c r="RXD174" s="69"/>
      <c r="RXE174" s="70"/>
      <c r="RXF174" s="67"/>
      <c r="RXG174" s="68"/>
      <c r="RXH174" s="69"/>
      <c r="RXI174" s="70"/>
      <c r="RXJ174" s="67"/>
      <c r="RXK174" s="68"/>
      <c r="RXL174" s="69"/>
      <c r="RXM174" s="70"/>
      <c r="RXN174" s="67"/>
      <c r="RXO174" s="68"/>
      <c r="RXP174" s="69"/>
      <c r="RXQ174" s="70"/>
      <c r="RXR174" s="67"/>
      <c r="RXS174" s="68"/>
      <c r="RXT174" s="69"/>
      <c r="RXU174" s="70"/>
      <c r="RXV174" s="67"/>
      <c r="RXW174" s="68"/>
      <c r="RXX174" s="69"/>
      <c r="RXY174" s="70"/>
      <c r="RXZ174" s="67"/>
      <c r="RYA174" s="68"/>
      <c r="RYB174" s="69"/>
      <c r="RYC174" s="70"/>
      <c r="RYD174" s="67"/>
      <c r="RYE174" s="68"/>
      <c r="RYF174" s="69"/>
      <c r="RYG174" s="70"/>
      <c r="RYH174" s="67"/>
      <c r="RYI174" s="68"/>
      <c r="RYJ174" s="69"/>
      <c r="RYK174" s="70"/>
      <c r="RYL174" s="67"/>
      <c r="RYM174" s="68"/>
      <c r="RYN174" s="69"/>
      <c r="RYO174" s="70"/>
      <c r="RYP174" s="67"/>
      <c r="RYQ174" s="68"/>
      <c r="RYR174" s="69"/>
      <c r="RYS174" s="70"/>
      <c r="RYT174" s="67"/>
      <c r="RYU174" s="68"/>
      <c r="RYV174" s="69"/>
      <c r="RYW174" s="70"/>
      <c r="RYX174" s="67"/>
      <c r="RYY174" s="68"/>
      <c r="RYZ174" s="69"/>
      <c r="RZA174" s="70"/>
      <c r="RZB174" s="67"/>
      <c r="RZC174" s="68"/>
      <c r="RZD174" s="69"/>
      <c r="RZE174" s="70"/>
      <c r="RZF174" s="67"/>
      <c r="RZG174" s="68"/>
      <c r="RZH174" s="69"/>
      <c r="RZI174" s="70"/>
      <c r="RZJ174" s="67"/>
      <c r="RZK174" s="68"/>
      <c r="RZL174" s="69"/>
      <c r="RZM174" s="70"/>
      <c r="RZN174" s="67"/>
      <c r="RZO174" s="68"/>
      <c r="RZP174" s="69"/>
      <c r="RZQ174" s="70"/>
      <c r="RZR174" s="67"/>
      <c r="RZS174" s="68"/>
      <c r="RZT174" s="69"/>
      <c r="RZU174" s="70"/>
      <c r="RZV174" s="67"/>
      <c r="RZW174" s="68"/>
      <c r="RZX174" s="69"/>
      <c r="RZY174" s="70"/>
      <c r="RZZ174" s="67"/>
      <c r="SAA174" s="68"/>
      <c r="SAB174" s="69"/>
      <c r="SAC174" s="70"/>
      <c r="SAD174" s="67"/>
      <c r="SAE174" s="68"/>
      <c r="SAF174" s="69"/>
      <c r="SAG174" s="70"/>
      <c r="SAH174" s="67"/>
      <c r="SAI174" s="68"/>
      <c r="SAJ174" s="69"/>
      <c r="SAK174" s="70"/>
      <c r="SAL174" s="67"/>
      <c r="SAM174" s="68"/>
      <c r="SAN174" s="69"/>
      <c r="SAO174" s="70"/>
      <c r="SAP174" s="67"/>
      <c r="SAQ174" s="68"/>
      <c r="SAR174" s="69"/>
      <c r="SAS174" s="70"/>
      <c r="SAT174" s="67"/>
      <c r="SAU174" s="68"/>
      <c r="SAV174" s="69"/>
      <c r="SAW174" s="70"/>
      <c r="SAX174" s="67"/>
      <c r="SAY174" s="68"/>
      <c r="SAZ174" s="69"/>
      <c r="SBA174" s="70"/>
      <c r="SBB174" s="67"/>
      <c r="SBC174" s="68"/>
      <c r="SBD174" s="69"/>
      <c r="SBE174" s="70"/>
      <c r="SBF174" s="67"/>
      <c r="SBG174" s="68"/>
      <c r="SBH174" s="69"/>
      <c r="SBI174" s="70"/>
      <c r="SBJ174" s="67"/>
      <c r="SBK174" s="68"/>
      <c r="SBL174" s="69"/>
      <c r="SBM174" s="70"/>
      <c r="SBN174" s="67"/>
      <c r="SBO174" s="68"/>
      <c r="SBP174" s="69"/>
      <c r="SBQ174" s="70"/>
      <c r="SBR174" s="67"/>
      <c r="SBS174" s="68"/>
      <c r="SBT174" s="69"/>
      <c r="SBU174" s="70"/>
      <c r="SBV174" s="67"/>
      <c r="SBW174" s="68"/>
      <c r="SBX174" s="69"/>
      <c r="SBY174" s="70"/>
      <c r="SBZ174" s="67"/>
      <c r="SCA174" s="68"/>
      <c r="SCB174" s="69"/>
      <c r="SCC174" s="70"/>
      <c r="SCD174" s="67"/>
      <c r="SCE174" s="68"/>
      <c r="SCF174" s="69"/>
      <c r="SCG174" s="70"/>
      <c r="SCH174" s="67"/>
      <c r="SCI174" s="68"/>
      <c r="SCJ174" s="69"/>
      <c r="SCK174" s="70"/>
      <c r="SCL174" s="67"/>
      <c r="SCM174" s="68"/>
      <c r="SCN174" s="69"/>
      <c r="SCO174" s="70"/>
      <c r="SCP174" s="67"/>
      <c r="SCQ174" s="68"/>
      <c r="SCR174" s="69"/>
      <c r="SCS174" s="70"/>
      <c r="SCT174" s="67"/>
      <c r="SCU174" s="68"/>
      <c r="SCV174" s="69"/>
      <c r="SCW174" s="70"/>
      <c r="SCX174" s="67"/>
      <c r="SCY174" s="68"/>
      <c r="SCZ174" s="69"/>
      <c r="SDA174" s="70"/>
      <c r="SDB174" s="67"/>
      <c r="SDC174" s="68"/>
      <c r="SDD174" s="69"/>
      <c r="SDE174" s="70"/>
      <c r="SDF174" s="67"/>
      <c r="SDG174" s="68"/>
      <c r="SDH174" s="69"/>
      <c r="SDI174" s="70"/>
      <c r="SDJ174" s="67"/>
      <c r="SDK174" s="68"/>
      <c r="SDL174" s="69"/>
      <c r="SDM174" s="70"/>
      <c r="SDN174" s="67"/>
      <c r="SDO174" s="68"/>
      <c r="SDP174" s="69"/>
      <c r="SDQ174" s="70"/>
      <c r="SDR174" s="67"/>
      <c r="SDS174" s="68"/>
      <c r="SDT174" s="69"/>
      <c r="SDU174" s="70"/>
      <c r="SDV174" s="67"/>
      <c r="SDW174" s="68"/>
      <c r="SDX174" s="69"/>
      <c r="SDY174" s="70"/>
      <c r="SDZ174" s="67"/>
      <c r="SEA174" s="68"/>
      <c r="SEB174" s="69"/>
      <c r="SEC174" s="70"/>
      <c r="SED174" s="67"/>
      <c r="SEE174" s="68"/>
      <c r="SEF174" s="69"/>
      <c r="SEG174" s="70"/>
      <c r="SEH174" s="67"/>
      <c r="SEI174" s="68"/>
      <c r="SEJ174" s="69"/>
      <c r="SEK174" s="70"/>
      <c r="SEL174" s="67"/>
      <c r="SEM174" s="68"/>
      <c r="SEN174" s="69"/>
      <c r="SEO174" s="70"/>
      <c r="SEP174" s="67"/>
      <c r="SEQ174" s="68"/>
      <c r="SER174" s="69"/>
      <c r="SES174" s="70"/>
      <c r="SET174" s="67"/>
      <c r="SEU174" s="68"/>
      <c r="SEV174" s="69"/>
      <c r="SEW174" s="70"/>
      <c r="SEX174" s="67"/>
      <c r="SEY174" s="68"/>
      <c r="SEZ174" s="69"/>
      <c r="SFA174" s="70"/>
      <c r="SFB174" s="67"/>
      <c r="SFC174" s="68"/>
      <c r="SFD174" s="69"/>
      <c r="SFE174" s="70"/>
      <c r="SFF174" s="67"/>
      <c r="SFG174" s="68"/>
      <c r="SFH174" s="69"/>
      <c r="SFI174" s="70"/>
      <c r="SFJ174" s="67"/>
      <c r="SFK174" s="68"/>
      <c r="SFL174" s="69"/>
      <c r="SFM174" s="70"/>
      <c r="SFN174" s="67"/>
      <c r="SFO174" s="68"/>
      <c r="SFP174" s="69"/>
      <c r="SFQ174" s="70"/>
      <c r="SFR174" s="67"/>
      <c r="SFS174" s="68"/>
      <c r="SFT174" s="69"/>
      <c r="SFU174" s="70"/>
      <c r="SFV174" s="67"/>
      <c r="SFW174" s="68"/>
      <c r="SFX174" s="69"/>
      <c r="SFY174" s="70"/>
      <c r="SFZ174" s="67"/>
      <c r="SGA174" s="68"/>
      <c r="SGB174" s="69"/>
      <c r="SGC174" s="70"/>
      <c r="SGD174" s="67"/>
      <c r="SGE174" s="68"/>
      <c r="SGF174" s="69"/>
      <c r="SGG174" s="70"/>
      <c r="SGH174" s="67"/>
      <c r="SGI174" s="68"/>
      <c r="SGJ174" s="69"/>
      <c r="SGK174" s="70"/>
      <c r="SGL174" s="67"/>
      <c r="SGM174" s="68"/>
      <c r="SGN174" s="69"/>
      <c r="SGO174" s="70"/>
      <c r="SGP174" s="67"/>
      <c r="SGQ174" s="68"/>
      <c r="SGR174" s="69"/>
      <c r="SGS174" s="70"/>
      <c r="SGT174" s="67"/>
      <c r="SGU174" s="68"/>
      <c r="SGV174" s="69"/>
      <c r="SGW174" s="70"/>
      <c r="SGX174" s="67"/>
      <c r="SGY174" s="68"/>
      <c r="SGZ174" s="69"/>
      <c r="SHA174" s="70"/>
      <c r="SHB174" s="67"/>
      <c r="SHC174" s="68"/>
      <c r="SHD174" s="69"/>
      <c r="SHE174" s="70"/>
      <c r="SHF174" s="67"/>
      <c r="SHG174" s="68"/>
      <c r="SHH174" s="69"/>
      <c r="SHI174" s="70"/>
      <c r="SHJ174" s="67"/>
      <c r="SHK174" s="68"/>
      <c r="SHL174" s="69"/>
      <c r="SHM174" s="70"/>
      <c r="SHN174" s="67"/>
      <c r="SHO174" s="68"/>
      <c r="SHP174" s="69"/>
      <c r="SHQ174" s="70"/>
      <c r="SHR174" s="67"/>
      <c r="SHS174" s="68"/>
      <c r="SHT174" s="69"/>
      <c r="SHU174" s="70"/>
      <c r="SHV174" s="67"/>
      <c r="SHW174" s="68"/>
      <c r="SHX174" s="69"/>
      <c r="SHY174" s="70"/>
      <c r="SHZ174" s="67"/>
      <c r="SIA174" s="68"/>
      <c r="SIB174" s="69"/>
      <c r="SIC174" s="70"/>
      <c r="SID174" s="67"/>
      <c r="SIE174" s="68"/>
      <c r="SIF174" s="69"/>
      <c r="SIG174" s="70"/>
      <c r="SIH174" s="67"/>
      <c r="SII174" s="68"/>
      <c r="SIJ174" s="69"/>
      <c r="SIK174" s="70"/>
      <c r="SIL174" s="67"/>
      <c r="SIM174" s="68"/>
      <c r="SIN174" s="69"/>
      <c r="SIO174" s="70"/>
      <c r="SIP174" s="67"/>
      <c r="SIQ174" s="68"/>
      <c r="SIR174" s="69"/>
      <c r="SIS174" s="70"/>
      <c r="SIT174" s="67"/>
      <c r="SIU174" s="68"/>
      <c r="SIV174" s="69"/>
      <c r="SIW174" s="70"/>
      <c r="SIX174" s="67"/>
      <c r="SIY174" s="68"/>
      <c r="SIZ174" s="69"/>
      <c r="SJA174" s="70"/>
      <c r="SJB174" s="67"/>
      <c r="SJC174" s="68"/>
      <c r="SJD174" s="69"/>
      <c r="SJE174" s="70"/>
      <c r="SJF174" s="67"/>
      <c r="SJG174" s="68"/>
      <c r="SJH174" s="69"/>
      <c r="SJI174" s="70"/>
      <c r="SJJ174" s="67"/>
      <c r="SJK174" s="68"/>
      <c r="SJL174" s="69"/>
      <c r="SJM174" s="70"/>
      <c r="SJN174" s="67"/>
      <c r="SJO174" s="68"/>
      <c r="SJP174" s="69"/>
      <c r="SJQ174" s="70"/>
      <c r="SJR174" s="67"/>
      <c r="SJS174" s="68"/>
      <c r="SJT174" s="69"/>
      <c r="SJU174" s="70"/>
      <c r="SJV174" s="67"/>
      <c r="SJW174" s="68"/>
      <c r="SJX174" s="69"/>
      <c r="SJY174" s="70"/>
      <c r="SJZ174" s="67"/>
      <c r="SKA174" s="68"/>
      <c r="SKB174" s="69"/>
      <c r="SKC174" s="70"/>
      <c r="SKD174" s="67"/>
      <c r="SKE174" s="68"/>
      <c r="SKF174" s="69"/>
      <c r="SKG174" s="70"/>
      <c r="SKH174" s="67"/>
      <c r="SKI174" s="68"/>
      <c r="SKJ174" s="69"/>
      <c r="SKK174" s="70"/>
      <c r="SKL174" s="67"/>
      <c r="SKM174" s="68"/>
      <c r="SKN174" s="69"/>
      <c r="SKO174" s="70"/>
      <c r="SKP174" s="67"/>
      <c r="SKQ174" s="68"/>
      <c r="SKR174" s="69"/>
      <c r="SKS174" s="70"/>
      <c r="SKT174" s="67"/>
      <c r="SKU174" s="68"/>
      <c r="SKV174" s="69"/>
      <c r="SKW174" s="70"/>
      <c r="SKX174" s="67"/>
      <c r="SKY174" s="68"/>
      <c r="SKZ174" s="69"/>
      <c r="SLA174" s="70"/>
      <c r="SLB174" s="67"/>
      <c r="SLC174" s="68"/>
      <c r="SLD174" s="69"/>
      <c r="SLE174" s="70"/>
      <c r="SLF174" s="67"/>
      <c r="SLG174" s="68"/>
      <c r="SLH174" s="69"/>
      <c r="SLI174" s="70"/>
      <c r="SLJ174" s="67"/>
      <c r="SLK174" s="68"/>
      <c r="SLL174" s="69"/>
      <c r="SLM174" s="70"/>
      <c r="SLN174" s="67"/>
      <c r="SLO174" s="68"/>
      <c r="SLP174" s="69"/>
      <c r="SLQ174" s="70"/>
      <c r="SLR174" s="67"/>
      <c r="SLS174" s="68"/>
      <c r="SLT174" s="69"/>
      <c r="SLU174" s="70"/>
      <c r="SLV174" s="67"/>
      <c r="SLW174" s="68"/>
      <c r="SLX174" s="69"/>
      <c r="SLY174" s="70"/>
      <c r="SLZ174" s="67"/>
      <c r="SMA174" s="68"/>
      <c r="SMB174" s="69"/>
      <c r="SMC174" s="70"/>
      <c r="SMD174" s="67"/>
      <c r="SME174" s="68"/>
      <c r="SMF174" s="69"/>
      <c r="SMG174" s="70"/>
      <c r="SMH174" s="67"/>
      <c r="SMI174" s="68"/>
      <c r="SMJ174" s="69"/>
      <c r="SMK174" s="70"/>
      <c r="SML174" s="67"/>
      <c r="SMM174" s="68"/>
      <c r="SMN174" s="69"/>
      <c r="SMO174" s="70"/>
      <c r="SMP174" s="67"/>
      <c r="SMQ174" s="68"/>
      <c r="SMR174" s="69"/>
      <c r="SMS174" s="70"/>
      <c r="SMT174" s="67"/>
      <c r="SMU174" s="68"/>
      <c r="SMV174" s="69"/>
      <c r="SMW174" s="70"/>
      <c r="SMX174" s="67"/>
      <c r="SMY174" s="68"/>
      <c r="SMZ174" s="69"/>
      <c r="SNA174" s="70"/>
      <c r="SNB174" s="67"/>
      <c r="SNC174" s="68"/>
      <c r="SND174" s="69"/>
      <c r="SNE174" s="70"/>
      <c r="SNF174" s="67"/>
      <c r="SNG174" s="68"/>
      <c r="SNH174" s="69"/>
      <c r="SNI174" s="70"/>
      <c r="SNJ174" s="67"/>
      <c r="SNK174" s="68"/>
      <c r="SNL174" s="69"/>
      <c r="SNM174" s="70"/>
      <c r="SNN174" s="67"/>
      <c r="SNO174" s="68"/>
      <c r="SNP174" s="69"/>
      <c r="SNQ174" s="70"/>
      <c r="SNR174" s="67"/>
      <c r="SNS174" s="68"/>
      <c r="SNT174" s="69"/>
      <c r="SNU174" s="70"/>
      <c r="SNV174" s="67"/>
      <c r="SNW174" s="68"/>
      <c r="SNX174" s="69"/>
      <c r="SNY174" s="70"/>
      <c r="SNZ174" s="67"/>
      <c r="SOA174" s="68"/>
      <c r="SOB174" s="69"/>
      <c r="SOC174" s="70"/>
      <c r="SOD174" s="67"/>
      <c r="SOE174" s="68"/>
      <c r="SOF174" s="69"/>
      <c r="SOG174" s="70"/>
      <c r="SOH174" s="67"/>
      <c r="SOI174" s="68"/>
      <c r="SOJ174" s="69"/>
      <c r="SOK174" s="70"/>
      <c r="SOL174" s="67"/>
      <c r="SOM174" s="68"/>
      <c r="SON174" s="69"/>
      <c r="SOO174" s="70"/>
      <c r="SOP174" s="67"/>
      <c r="SOQ174" s="68"/>
      <c r="SOR174" s="69"/>
      <c r="SOS174" s="70"/>
      <c r="SOT174" s="67"/>
      <c r="SOU174" s="68"/>
      <c r="SOV174" s="69"/>
      <c r="SOW174" s="70"/>
      <c r="SOX174" s="67"/>
      <c r="SOY174" s="68"/>
      <c r="SOZ174" s="69"/>
      <c r="SPA174" s="70"/>
      <c r="SPB174" s="67"/>
      <c r="SPC174" s="68"/>
      <c r="SPD174" s="69"/>
      <c r="SPE174" s="70"/>
      <c r="SPF174" s="67"/>
      <c r="SPG174" s="68"/>
      <c r="SPH174" s="69"/>
      <c r="SPI174" s="70"/>
      <c r="SPJ174" s="67"/>
      <c r="SPK174" s="68"/>
      <c r="SPL174" s="69"/>
      <c r="SPM174" s="70"/>
      <c r="SPN174" s="67"/>
      <c r="SPO174" s="68"/>
      <c r="SPP174" s="69"/>
      <c r="SPQ174" s="70"/>
      <c r="SPR174" s="67"/>
      <c r="SPS174" s="68"/>
      <c r="SPT174" s="69"/>
      <c r="SPU174" s="70"/>
      <c r="SPV174" s="67"/>
      <c r="SPW174" s="68"/>
      <c r="SPX174" s="69"/>
      <c r="SPY174" s="70"/>
      <c r="SPZ174" s="67"/>
      <c r="SQA174" s="68"/>
      <c r="SQB174" s="69"/>
      <c r="SQC174" s="70"/>
      <c r="SQD174" s="67"/>
      <c r="SQE174" s="68"/>
      <c r="SQF174" s="69"/>
      <c r="SQG174" s="70"/>
      <c r="SQH174" s="67"/>
      <c r="SQI174" s="68"/>
      <c r="SQJ174" s="69"/>
      <c r="SQK174" s="70"/>
      <c r="SQL174" s="67"/>
      <c r="SQM174" s="68"/>
      <c r="SQN174" s="69"/>
      <c r="SQO174" s="70"/>
      <c r="SQP174" s="67"/>
      <c r="SQQ174" s="68"/>
      <c r="SQR174" s="69"/>
      <c r="SQS174" s="70"/>
      <c r="SQT174" s="67"/>
      <c r="SQU174" s="68"/>
      <c r="SQV174" s="69"/>
      <c r="SQW174" s="70"/>
      <c r="SQX174" s="67"/>
      <c r="SQY174" s="68"/>
      <c r="SQZ174" s="69"/>
      <c r="SRA174" s="70"/>
      <c r="SRB174" s="67"/>
      <c r="SRC174" s="68"/>
      <c r="SRD174" s="69"/>
      <c r="SRE174" s="70"/>
      <c r="SRF174" s="67"/>
      <c r="SRG174" s="68"/>
      <c r="SRH174" s="69"/>
      <c r="SRI174" s="70"/>
      <c r="SRJ174" s="67"/>
      <c r="SRK174" s="68"/>
      <c r="SRL174" s="69"/>
      <c r="SRM174" s="70"/>
      <c r="SRN174" s="67"/>
      <c r="SRO174" s="68"/>
      <c r="SRP174" s="69"/>
      <c r="SRQ174" s="70"/>
      <c r="SRR174" s="67"/>
      <c r="SRS174" s="68"/>
      <c r="SRT174" s="69"/>
      <c r="SRU174" s="70"/>
      <c r="SRV174" s="67"/>
      <c r="SRW174" s="68"/>
      <c r="SRX174" s="69"/>
      <c r="SRY174" s="70"/>
      <c r="SRZ174" s="67"/>
      <c r="SSA174" s="68"/>
      <c r="SSB174" s="69"/>
      <c r="SSC174" s="70"/>
      <c r="SSD174" s="67"/>
      <c r="SSE174" s="68"/>
      <c r="SSF174" s="69"/>
      <c r="SSG174" s="70"/>
      <c r="SSH174" s="67"/>
      <c r="SSI174" s="68"/>
      <c r="SSJ174" s="69"/>
      <c r="SSK174" s="70"/>
      <c r="SSL174" s="67"/>
      <c r="SSM174" s="68"/>
      <c r="SSN174" s="69"/>
      <c r="SSO174" s="70"/>
      <c r="SSP174" s="67"/>
      <c r="SSQ174" s="68"/>
      <c r="SSR174" s="69"/>
      <c r="SSS174" s="70"/>
      <c r="SST174" s="67"/>
      <c r="SSU174" s="68"/>
      <c r="SSV174" s="69"/>
      <c r="SSW174" s="70"/>
      <c r="SSX174" s="67"/>
      <c r="SSY174" s="68"/>
      <c r="SSZ174" s="69"/>
      <c r="STA174" s="70"/>
      <c r="STB174" s="67"/>
      <c r="STC174" s="68"/>
      <c r="STD174" s="69"/>
      <c r="STE174" s="70"/>
      <c r="STF174" s="67"/>
      <c r="STG174" s="68"/>
      <c r="STH174" s="69"/>
      <c r="STI174" s="70"/>
      <c r="STJ174" s="67"/>
      <c r="STK174" s="68"/>
      <c r="STL174" s="69"/>
      <c r="STM174" s="70"/>
      <c r="STN174" s="67"/>
      <c r="STO174" s="68"/>
      <c r="STP174" s="69"/>
      <c r="STQ174" s="70"/>
      <c r="STR174" s="67"/>
      <c r="STS174" s="68"/>
      <c r="STT174" s="69"/>
      <c r="STU174" s="70"/>
      <c r="STV174" s="67"/>
      <c r="STW174" s="68"/>
      <c r="STX174" s="69"/>
      <c r="STY174" s="70"/>
      <c r="STZ174" s="67"/>
      <c r="SUA174" s="68"/>
      <c r="SUB174" s="69"/>
      <c r="SUC174" s="70"/>
      <c r="SUD174" s="67"/>
      <c r="SUE174" s="68"/>
      <c r="SUF174" s="69"/>
      <c r="SUG174" s="70"/>
      <c r="SUH174" s="67"/>
      <c r="SUI174" s="68"/>
      <c r="SUJ174" s="69"/>
      <c r="SUK174" s="70"/>
      <c r="SUL174" s="67"/>
      <c r="SUM174" s="68"/>
      <c r="SUN174" s="69"/>
      <c r="SUO174" s="70"/>
      <c r="SUP174" s="67"/>
      <c r="SUQ174" s="68"/>
      <c r="SUR174" s="69"/>
      <c r="SUS174" s="70"/>
      <c r="SUT174" s="67"/>
      <c r="SUU174" s="68"/>
      <c r="SUV174" s="69"/>
      <c r="SUW174" s="70"/>
      <c r="SUX174" s="67"/>
      <c r="SUY174" s="68"/>
      <c r="SUZ174" s="69"/>
      <c r="SVA174" s="70"/>
      <c r="SVB174" s="67"/>
      <c r="SVC174" s="68"/>
      <c r="SVD174" s="69"/>
      <c r="SVE174" s="70"/>
      <c r="SVF174" s="67"/>
      <c r="SVG174" s="68"/>
      <c r="SVH174" s="69"/>
      <c r="SVI174" s="70"/>
      <c r="SVJ174" s="67"/>
      <c r="SVK174" s="68"/>
      <c r="SVL174" s="69"/>
      <c r="SVM174" s="70"/>
      <c r="SVN174" s="67"/>
      <c r="SVO174" s="68"/>
      <c r="SVP174" s="69"/>
      <c r="SVQ174" s="70"/>
      <c r="SVR174" s="67"/>
      <c r="SVS174" s="68"/>
      <c r="SVT174" s="69"/>
      <c r="SVU174" s="70"/>
      <c r="SVV174" s="67"/>
      <c r="SVW174" s="68"/>
      <c r="SVX174" s="69"/>
      <c r="SVY174" s="70"/>
      <c r="SVZ174" s="67"/>
      <c r="SWA174" s="68"/>
      <c r="SWB174" s="69"/>
      <c r="SWC174" s="70"/>
      <c r="SWD174" s="67"/>
      <c r="SWE174" s="68"/>
      <c r="SWF174" s="69"/>
      <c r="SWG174" s="70"/>
      <c r="SWH174" s="67"/>
      <c r="SWI174" s="68"/>
      <c r="SWJ174" s="69"/>
      <c r="SWK174" s="70"/>
      <c r="SWL174" s="67"/>
      <c r="SWM174" s="68"/>
      <c r="SWN174" s="69"/>
      <c r="SWO174" s="70"/>
      <c r="SWP174" s="67"/>
      <c r="SWQ174" s="68"/>
      <c r="SWR174" s="69"/>
      <c r="SWS174" s="70"/>
      <c r="SWT174" s="67"/>
      <c r="SWU174" s="68"/>
      <c r="SWV174" s="69"/>
      <c r="SWW174" s="70"/>
      <c r="SWX174" s="67"/>
      <c r="SWY174" s="68"/>
      <c r="SWZ174" s="69"/>
      <c r="SXA174" s="70"/>
      <c r="SXB174" s="67"/>
      <c r="SXC174" s="68"/>
      <c r="SXD174" s="69"/>
      <c r="SXE174" s="70"/>
      <c r="SXF174" s="67"/>
      <c r="SXG174" s="68"/>
      <c r="SXH174" s="69"/>
      <c r="SXI174" s="70"/>
      <c r="SXJ174" s="67"/>
      <c r="SXK174" s="68"/>
      <c r="SXL174" s="69"/>
      <c r="SXM174" s="70"/>
      <c r="SXN174" s="67"/>
      <c r="SXO174" s="68"/>
      <c r="SXP174" s="69"/>
      <c r="SXQ174" s="70"/>
      <c r="SXR174" s="67"/>
      <c r="SXS174" s="68"/>
      <c r="SXT174" s="69"/>
      <c r="SXU174" s="70"/>
      <c r="SXV174" s="67"/>
      <c r="SXW174" s="68"/>
      <c r="SXX174" s="69"/>
      <c r="SXY174" s="70"/>
      <c r="SXZ174" s="67"/>
      <c r="SYA174" s="68"/>
      <c r="SYB174" s="69"/>
      <c r="SYC174" s="70"/>
      <c r="SYD174" s="67"/>
      <c r="SYE174" s="68"/>
      <c r="SYF174" s="69"/>
      <c r="SYG174" s="70"/>
      <c r="SYH174" s="67"/>
      <c r="SYI174" s="68"/>
      <c r="SYJ174" s="69"/>
      <c r="SYK174" s="70"/>
      <c r="SYL174" s="67"/>
      <c r="SYM174" s="68"/>
      <c r="SYN174" s="69"/>
      <c r="SYO174" s="70"/>
      <c r="SYP174" s="67"/>
      <c r="SYQ174" s="68"/>
      <c r="SYR174" s="69"/>
      <c r="SYS174" s="70"/>
      <c r="SYT174" s="67"/>
      <c r="SYU174" s="68"/>
      <c r="SYV174" s="69"/>
      <c r="SYW174" s="70"/>
      <c r="SYX174" s="67"/>
      <c r="SYY174" s="68"/>
      <c r="SYZ174" s="69"/>
      <c r="SZA174" s="70"/>
      <c r="SZB174" s="67"/>
      <c r="SZC174" s="68"/>
      <c r="SZD174" s="69"/>
      <c r="SZE174" s="70"/>
      <c r="SZF174" s="67"/>
      <c r="SZG174" s="68"/>
      <c r="SZH174" s="69"/>
      <c r="SZI174" s="70"/>
      <c r="SZJ174" s="67"/>
      <c r="SZK174" s="68"/>
      <c r="SZL174" s="69"/>
      <c r="SZM174" s="70"/>
      <c r="SZN174" s="67"/>
      <c r="SZO174" s="68"/>
      <c r="SZP174" s="69"/>
      <c r="SZQ174" s="70"/>
      <c r="SZR174" s="67"/>
      <c r="SZS174" s="68"/>
      <c r="SZT174" s="69"/>
      <c r="SZU174" s="70"/>
      <c r="SZV174" s="67"/>
      <c r="SZW174" s="68"/>
      <c r="SZX174" s="69"/>
      <c r="SZY174" s="70"/>
      <c r="SZZ174" s="67"/>
      <c r="TAA174" s="68"/>
      <c r="TAB174" s="69"/>
      <c r="TAC174" s="70"/>
      <c r="TAD174" s="67"/>
      <c r="TAE174" s="68"/>
      <c r="TAF174" s="69"/>
      <c r="TAG174" s="70"/>
      <c r="TAH174" s="67"/>
      <c r="TAI174" s="68"/>
      <c r="TAJ174" s="69"/>
      <c r="TAK174" s="70"/>
      <c r="TAL174" s="67"/>
      <c r="TAM174" s="68"/>
      <c r="TAN174" s="69"/>
      <c r="TAO174" s="70"/>
      <c r="TAP174" s="67"/>
      <c r="TAQ174" s="68"/>
      <c r="TAR174" s="69"/>
      <c r="TAS174" s="70"/>
      <c r="TAT174" s="67"/>
      <c r="TAU174" s="68"/>
      <c r="TAV174" s="69"/>
      <c r="TAW174" s="70"/>
      <c r="TAX174" s="67"/>
      <c r="TAY174" s="68"/>
      <c r="TAZ174" s="69"/>
      <c r="TBA174" s="70"/>
      <c r="TBB174" s="67"/>
      <c r="TBC174" s="68"/>
      <c r="TBD174" s="69"/>
      <c r="TBE174" s="70"/>
      <c r="TBF174" s="67"/>
      <c r="TBG174" s="68"/>
      <c r="TBH174" s="69"/>
      <c r="TBI174" s="70"/>
      <c r="TBJ174" s="67"/>
      <c r="TBK174" s="68"/>
      <c r="TBL174" s="69"/>
      <c r="TBM174" s="70"/>
      <c r="TBN174" s="67"/>
      <c r="TBO174" s="68"/>
      <c r="TBP174" s="69"/>
      <c r="TBQ174" s="70"/>
      <c r="TBR174" s="67"/>
      <c r="TBS174" s="68"/>
      <c r="TBT174" s="69"/>
      <c r="TBU174" s="70"/>
      <c r="TBV174" s="67"/>
      <c r="TBW174" s="68"/>
      <c r="TBX174" s="69"/>
      <c r="TBY174" s="70"/>
      <c r="TBZ174" s="67"/>
      <c r="TCA174" s="68"/>
      <c r="TCB174" s="69"/>
      <c r="TCC174" s="70"/>
      <c r="TCD174" s="67"/>
      <c r="TCE174" s="68"/>
      <c r="TCF174" s="69"/>
      <c r="TCG174" s="70"/>
      <c r="TCH174" s="67"/>
      <c r="TCI174" s="68"/>
      <c r="TCJ174" s="69"/>
      <c r="TCK174" s="70"/>
      <c r="TCL174" s="67"/>
      <c r="TCM174" s="68"/>
      <c r="TCN174" s="69"/>
      <c r="TCO174" s="70"/>
      <c r="TCP174" s="67"/>
      <c r="TCQ174" s="68"/>
      <c r="TCR174" s="69"/>
      <c r="TCS174" s="70"/>
      <c r="TCT174" s="67"/>
      <c r="TCU174" s="68"/>
      <c r="TCV174" s="69"/>
      <c r="TCW174" s="70"/>
      <c r="TCX174" s="67"/>
      <c r="TCY174" s="68"/>
      <c r="TCZ174" s="69"/>
      <c r="TDA174" s="70"/>
      <c r="TDB174" s="67"/>
      <c r="TDC174" s="68"/>
      <c r="TDD174" s="69"/>
      <c r="TDE174" s="70"/>
      <c r="TDF174" s="67"/>
      <c r="TDG174" s="68"/>
      <c r="TDH174" s="69"/>
      <c r="TDI174" s="70"/>
      <c r="TDJ174" s="67"/>
      <c r="TDK174" s="68"/>
      <c r="TDL174" s="69"/>
      <c r="TDM174" s="70"/>
      <c r="TDN174" s="67"/>
      <c r="TDO174" s="68"/>
      <c r="TDP174" s="69"/>
      <c r="TDQ174" s="70"/>
      <c r="TDR174" s="67"/>
      <c r="TDS174" s="68"/>
      <c r="TDT174" s="69"/>
      <c r="TDU174" s="70"/>
      <c r="TDV174" s="67"/>
      <c r="TDW174" s="68"/>
      <c r="TDX174" s="69"/>
      <c r="TDY174" s="70"/>
      <c r="TDZ174" s="67"/>
      <c r="TEA174" s="68"/>
      <c r="TEB174" s="69"/>
      <c r="TEC174" s="70"/>
      <c r="TED174" s="67"/>
      <c r="TEE174" s="68"/>
      <c r="TEF174" s="69"/>
      <c r="TEG174" s="70"/>
      <c r="TEH174" s="67"/>
      <c r="TEI174" s="68"/>
      <c r="TEJ174" s="69"/>
      <c r="TEK174" s="70"/>
      <c r="TEL174" s="67"/>
      <c r="TEM174" s="68"/>
      <c r="TEN174" s="69"/>
      <c r="TEO174" s="70"/>
      <c r="TEP174" s="67"/>
      <c r="TEQ174" s="68"/>
      <c r="TER174" s="69"/>
      <c r="TES174" s="70"/>
      <c r="TET174" s="67"/>
      <c r="TEU174" s="68"/>
      <c r="TEV174" s="69"/>
      <c r="TEW174" s="70"/>
      <c r="TEX174" s="67"/>
      <c r="TEY174" s="68"/>
      <c r="TEZ174" s="69"/>
      <c r="TFA174" s="70"/>
      <c r="TFB174" s="67"/>
      <c r="TFC174" s="68"/>
      <c r="TFD174" s="69"/>
      <c r="TFE174" s="70"/>
      <c r="TFF174" s="67"/>
      <c r="TFG174" s="68"/>
      <c r="TFH174" s="69"/>
      <c r="TFI174" s="70"/>
      <c r="TFJ174" s="67"/>
      <c r="TFK174" s="68"/>
      <c r="TFL174" s="69"/>
      <c r="TFM174" s="70"/>
      <c r="TFN174" s="67"/>
      <c r="TFO174" s="68"/>
      <c r="TFP174" s="69"/>
      <c r="TFQ174" s="70"/>
      <c r="TFR174" s="67"/>
      <c r="TFS174" s="68"/>
      <c r="TFT174" s="69"/>
      <c r="TFU174" s="70"/>
      <c r="TFV174" s="67"/>
      <c r="TFW174" s="68"/>
      <c r="TFX174" s="69"/>
      <c r="TFY174" s="70"/>
      <c r="TFZ174" s="67"/>
      <c r="TGA174" s="68"/>
      <c r="TGB174" s="69"/>
      <c r="TGC174" s="70"/>
      <c r="TGD174" s="67"/>
      <c r="TGE174" s="68"/>
      <c r="TGF174" s="69"/>
      <c r="TGG174" s="70"/>
      <c r="TGH174" s="67"/>
      <c r="TGI174" s="68"/>
      <c r="TGJ174" s="69"/>
      <c r="TGK174" s="70"/>
      <c r="TGL174" s="67"/>
      <c r="TGM174" s="68"/>
      <c r="TGN174" s="69"/>
      <c r="TGO174" s="70"/>
      <c r="TGP174" s="67"/>
      <c r="TGQ174" s="68"/>
      <c r="TGR174" s="69"/>
      <c r="TGS174" s="70"/>
      <c r="TGT174" s="67"/>
      <c r="TGU174" s="68"/>
      <c r="TGV174" s="69"/>
      <c r="TGW174" s="70"/>
      <c r="TGX174" s="67"/>
      <c r="TGY174" s="68"/>
      <c r="TGZ174" s="69"/>
      <c r="THA174" s="70"/>
      <c r="THB174" s="67"/>
      <c r="THC174" s="68"/>
      <c r="THD174" s="69"/>
      <c r="THE174" s="70"/>
      <c r="THF174" s="67"/>
      <c r="THG174" s="68"/>
      <c r="THH174" s="69"/>
      <c r="THI174" s="70"/>
      <c r="THJ174" s="67"/>
      <c r="THK174" s="68"/>
      <c r="THL174" s="69"/>
      <c r="THM174" s="70"/>
      <c r="THN174" s="67"/>
      <c r="THO174" s="68"/>
      <c r="THP174" s="69"/>
      <c r="THQ174" s="70"/>
      <c r="THR174" s="67"/>
      <c r="THS174" s="68"/>
      <c r="THT174" s="69"/>
      <c r="THU174" s="70"/>
      <c r="THV174" s="67"/>
      <c r="THW174" s="68"/>
      <c r="THX174" s="69"/>
      <c r="THY174" s="70"/>
      <c r="THZ174" s="67"/>
      <c r="TIA174" s="68"/>
      <c r="TIB174" s="69"/>
      <c r="TIC174" s="70"/>
      <c r="TID174" s="67"/>
      <c r="TIE174" s="68"/>
      <c r="TIF174" s="69"/>
      <c r="TIG174" s="70"/>
      <c r="TIH174" s="67"/>
      <c r="TII174" s="68"/>
      <c r="TIJ174" s="69"/>
      <c r="TIK174" s="70"/>
      <c r="TIL174" s="67"/>
      <c r="TIM174" s="68"/>
      <c r="TIN174" s="69"/>
      <c r="TIO174" s="70"/>
      <c r="TIP174" s="67"/>
      <c r="TIQ174" s="68"/>
      <c r="TIR174" s="69"/>
      <c r="TIS174" s="70"/>
      <c r="TIT174" s="67"/>
      <c r="TIU174" s="68"/>
      <c r="TIV174" s="69"/>
      <c r="TIW174" s="70"/>
      <c r="TIX174" s="67"/>
      <c r="TIY174" s="68"/>
      <c r="TIZ174" s="69"/>
      <c r="TJA174" s="70"/>
      <c r="TJB174" s="67"/>
      <c r="TJC174" s="68"/>
      <c r="TJD174" s="69"/>
      <c r="TJE174" s="70"/>
      <c r="TJF174" s="67"/>
      <c r="TJG174" s="68"/>
      <c r="TJH174" s="69"/>
      <c r="TJI174" s="70"/>
      <c r="TJJ174" s="67"/>
      <c r="TJK174" s="68"/>
      <c r="TJL174" s="69"/>
      <c r="TJM174" s="70"/>
      <c r="TJN174" s="67"/>
      <c r="TJO174" s="68"/>
      <c r="TJP174" s="69"/>
      <c r="TJQ174" s="70"/>
      <c r="TJR174" s="67"/>
      <c r="TJS174" s="68"/>
      <c r="TJT174" s="69"/>
      <c r="TJU174" s="70"/>
      <c r="TJV174" s="67"/>
      <c r="TJW174" s="68"/>
      <c r="TJX174" s="69"/>
      <c r="TJY174" s="70"/>
      <c r="TJZ174" s="67"/>
      <c r="TKA174" s="68"/>
      <c r="TKB174" s="69"/>
      <c r="TKC174" s="70"/>
      <c r="TKD174" s="67"/>
      <c r="TKE174" s="68"/>
      <c r="TKF174" s="69"/>
      <c r="TKG174" s="70"/>
      <c r="TKH174" s="67"/>
      <c r="TKI174" s="68"/>
      <c r="TKJ174" s="69"/>
      <c r="TKK174" s="70"/>
      <c r="TKL174" s="67"/>
      <c r="TKM174" s="68"/>
      <c r="TKN174" s="69"/>
      <c r="TKO174" s="70"/>
      <c r="TKP174" s="67"/>
      <c r="TKQ174" s="68"/>
      <c r="TKR174" s="69"/>
      <c r="TKS174" s="70"/>
      <c r="TKT174" s="67"/>
      <c r="TKU174" s="68"/>
      <c r="TKV174" s="69"/>
      <c r="TKW174" s="70"/>
      <c r="TKX174" s="67"/>
      <c r="TKY174" s="68"/>
      <c r="TKZ174" s="69"/>
      <c r="TLA174" s="70"/>
      <c r="TLB174" s="67"/>
      <c r="TLC174" s="68"/>
      <c r="TLD174" s="69"/>
      <c r="TLE174" s="70"/>
      <c r="TLF174" s="67"/>
      <c r="TLG174" s="68"/>
      <c r="TLH174" s="69"/>
      <c r="TLI174" s="70"/>
      <c r="TLJ174" s="67"/>
      <c r="TLK174" s="68"/>
      <c r="TLL174" s="69"/>
      <c r="TLM174" s="70"/>
      <c r="TLN174" s="67"/>
      <c r="TLO174" s="68"/>
      <c r="TLP174" s="69"/>
      <c r="TLQ174" s="70"/>
      <c r="TLR174" s="67"/>
      <c r="TLS174" s="68"/>
      <c r="TLT174" s="69"/>
      <c r="TLU174" s="70"/>
      <c r="TLV174" s="67"/>
      <c r="TLW174" s="68"/>
      <c r="TLX174" s="69"/>
      <c r="TLY174" s="70"/>
      <c r="TLZ174" s="67"/>
      <c r="TMA174" s="68"/>
      <c r="TMB174" s="69"/>
      <c r="TMC174" s="70"/>
      <c r="TMD174" s="67"/>
      <c r="TME174" s="68"/>
      <c r="TMF174" s="69"/>
      <c r="TMG174" s="70"/>
      <c r="TMH174" s="67"/>
      <c r="TMI174" s="68"/>
      <c r="TMJ174" s="69"/>
      <c r="TMK174" s="70"/>
      <c r="TML174" s="67"/>
      <c r="TMM174" s="68"/>
      <c r="TMN174" s="69"/>
      <c r="TMO174" s="70"/>
      <c r="TMP174" s="67"/>
      <c r="TMQ174" s="68"/>
      <c r="TMR174" s="69"/>
      <c r="TMS174" s="70"/>
      <c r="TMT174" s="67"/>
      <c r="TMU174" s="68"/>
      <c r="TMV174" s="69"/>
      <c r="TMW174" s="70"/>
      <c r="TMX174" s="67"/>
      <c r="TMY174" s="68"/>
      <c r="TMZ174" s="69"/>
      <c r="TNA174" s="70"/>
      <c r="TNB174" s="67"/>
      <c r="TNC174" s="68"/>
      <c r="TND174" s="69"/>
      <c r="TNE174" s="70"/>
      <c r="TNF174" s="67"/>
      <c r="TNG174" s="68"/>
      <c r="TNH174" s="69"/>
      <c r="TNI174" s="70"/>
      <c r="TNJ174" s="67"/>
      <c r="TNK174" s="68"/>
      <c r="TNL174" s="69"/>
      <c r="TNM174" s="70"/>
      <c r="TNN174" s="67"/>
      <c r="TNO174" s="68"/>
      <c r="TNP174" s="69"/>
      <c r="TNQ174" s="70"/>
      <c r="TNR174" s="67"/>
      <c r="TNS174" s="68"/>
      <c r="TNT174" s="69"/>
      <c r="TNU174" s="70"/>
      <c r="TNV174" s="67"/>
      <c r="TNW174" s="68"/>
      <c r="TNX174" s="69"/>
      <c r="TNY174" s="70"/>
      <c r="TNZ174" s="67"/>
      <c r="TOA174" s="68"/>
      <c r="TOB174" s="69"/>
      <c r="TOC174" s="70"/>
      <c r="TOD174" s="67"/>
      <c r="TOE174" s="68"/>
      <c r="TOF174" s="69"/>
      <c r="TOG174" s="70"/>
      <c r="TOH174" s="67"/>
      <c r="TOI174" s="68"/>
      <c r="TOJ174" s="69"/>
      <c r="TOK174" s="70"/>
      <c r="TOL174" s="67"/>
      <c r="TOM174" s="68"/>
      <c r="TON174" s="69"/>
      <c r="TOO174" s="70"/>
      <c r="TOP174" s="67"/>
      <c r="TOQ174" s="68"/>
      <c r="TOR174" s="69"/>
      <c r="TOS174" s="70"/>
      <c r="TOT174" s="67"/>
      <c r="TOU174" s="68"/>
      <c r="TOV174" s="69"/>
      <c r="TOW174" s="70"/>
      <c r="TOX174" s="67"/>
      <c r="TOY174" s="68"/>
      <c r="TOZ174" s="69"/>
      <c r="TPA174" s="70"/>
      <c r="TPB174" s="67"/>
      <c r="TPC174" s="68"/>
      <c r="TPD174" s="69"/>
      <c r="TPE174" s="70"/>
      <c r="TPF174" s="67"/>
      <c r="TPG174" s="68"/>
      <c r="TPH174" s="69"/>
      <c r="TPI174" s="70"/>
      <c r="TPJ174" s="67"/>
      <c r="TPK174" s="68"/>
      <c r="TPL174" s="69"/>
      <c r="TPM174" s="70"/>
      <c r="TPN174" s="67"/>
      <c r="TPO174" s="68"/>
      <c r="TPP174" s="69"/>
      <c r="TPQ174" s="70"/>
      <c r="TPR174" s="67"/>
      <c r="TPS174" s="68"/>
      <c r="TPT174" s="69"/>
      <c r="TPU174" s="70"/>
      <c r="TPV174" s="67"/>
      <c r="TPW174" s="68"/>
      <c r="TPX174" s="69"/>
      <c r="TPY174" s="70"/>
      <c r="TPZ174" s="67"/>
      <c r="TQA174" s="68"/>
      <c r="TQB174" s="69"/>
      <c r="TQC174" s="70"/>
      <c r="TQD174" s="67"/>
      <c r="TQE174" s="68"/>
      <c r="TQF174" s="69"/>
      <c r="TQG174" s="70"/>
      <c r="TQH174" s="67"/>
      <c r="TQI174" s="68"/>
      <c r="TQJ174" s="69"/>
      <c r="TQK174" s="70"/>
      <c r="TQL174" s="67"/>
      <c r="TQM174" s="68"/>
      <c r="TQN174" s="69"/>
      <c r="TQO174" s="70"/>
      <c r="TQP174" s="67"/>
      <c r="TQQ174" s="68"/>
      <c r="TQR174" s="69"/>
      <c r="TQS174" s="70"/>
      <c r="TQT174" s="67"/>
      <c r="TQU174" s="68"/>
      <c r="TQV174" s="69"/>
      <c r="TQW174" s="70"/>
      <c r="TQX174" s="67"/>
      <c r="TQY174" s="68"/>
      <c r="TQZ174" s="69"/>
      <c r="TRA174" s="70"/>
      <c r="TRB174" s="67"/>
      <c r="TRC174" s="68"/>
      <c r="TRD174" s="69"/>
      <c r="TRE174" s="70"/>
      <c r="TRF174" s="67"/>
      <c r="TRG174" s="68"/>
      <c r="TRH174" s="69"/>
      <c r="TRI174" s="70"/>
      <c r="TRJ174" s="67"/>
      <c r="TRK174" s="68"/>
      <c r="TRL174" s="69"/>
      <c r="TRM174" s="70"/>
      <c r="TRN174" s="67"/>
      <c r="TRO174" s="68"/>
      <c r="TRP174" s="69"/>
      <c r="TRQ174" s="70"/>
      <c r="TRR174" s="67"/>
      <c r="TRS174" s="68"/>
      <c r="TRT174" s="69"/>
      <c r="TRU174" s="70"/>
      <c r="TRV174" s="67"/>
      <c r="TRW174" s="68"/>
      <c r="TRX174" s="69"/>
      <c r="TRY174" s="70"/>
      <c r="TRZ174" s="67"/>
      <c r="TSA174" s="68"/>
      <c r="TSB174" s="69"/>
      <c r="TSC174" s="70"/>
      <c r="TSD174" s="67"/>
      <c r="TSE174" s="68"/>
      <c r="TSF174" s="69"/>
      <c r="TSG174" s="70"/>
      <c r="TSH174" s="67"/>
      <c r="TSI174" s="68"/>
      <c r="TSJ174" s="69"/>
      <c r="TSK174" s="70"/>
      <c r="TSL174" s="67"/>
      <c r="TSM174" s="68"/>
      <c r="TSN174" s="69"/>
      <c r="TSO174" s="70"/>
      <c r="TSP174" s="67"/>
      <c r="TSQ174" s="68"/>
      <c r="TSR174" s="69"/>
      <c r="TSS174" s="70"/>
      <c r="TST174" s="67"/>
      <c r="TSU174" s="68"/>
      <c r="TSV174" s="69"/>
      <c r="TSW174" s="70"/>
      <c r="TSX174" s="67"/>
      <c r="TSY174" s="68"/>
      <c r="TSZ174" s="69"/>
      <c r="TTA174" s="70"/>
      <c r="TTB174" s="67"/>
      <c r="TTC174" s="68"/>
      <c r="TTD174" s="69"/>
      <c r="TTE174" s="70"/>
      <c r="TTF174" s="67"/>
      <c r="TTG174" s="68"/>
      <c r="TTH174" s="69"/>
      <c r="TTI174" s="70"/>
      <c r="TTJ174" s="67"/>
      <c r="TTK174" s="68"/>
      <c r="TTL174" s="69"/>
      <c r="TTM174" s="70"/>
      <c r="TTN174" s="67"/>
      <c r="TTO174" s="68"/>
      <c r="TTP174" s="69"/>
      <c r="TTQ174" s="70"/>
      <c r="TTR174" s="67"/>
      <c r="TTS174" s="68"/>
      <c r="TTT174" s="69"/>
      <c r="TTU174" s="70"/>
      <c r="TTV174" s="67"/>
      <c r="TTW174" s="68"/>
      <c r="TTX174" s="69"/>
      <c r="TTY174" s="70"/>
      <c r="TTZ174" s="67"/>
      <c r="TUA174" s="68"/>
      <c r="TUB174" s="69"/>
      <c r="TUC174" s="70"/>
      <c r="TUD174" s="67"/>
      <c r="TUE174" s="68"/>
      <c r="TUF174" s="69"/>
      <c r="TUG174" s="70"/>
      <c r="TUH174" s="67"/>
      <c r="TUI174" s="68"/>
      <c r="TUJ174" s="69"/>
      <c r="TUK174" s="70"/>
      <c r="TUL174" s="67"/>
      <c r="TUM174" s="68"/>
      <c r="TUN174" s="69"/>
      <c r="TUO174" s="70"/>
      <c r="TUP174" s="67"/>
      <c r="TUQ174" s="68"/>
      <c r="TUR174" s="69"/>
      <c r="TUS174" s="70"/>
      <c r="TUT174" s="67"/>
      <c r="TUU174" s="68"/>
      <c r="TUV174" s="69"/>
      <c r="TUW174" s="70"/>
      <c r="TUX174" s="67"/>
      <c r="TUY174" s="68"/>
      <c r="TUZ174" s="69"/>
      <c r="TVA174" s="70"/>
      <c r="TVB174" s="67"/>
      <c r="TVC174" s="68"/>
      <c r="TVD174" s="69"/>
      <c r="TVE174" s="70"/>
      <c r="TVF174" s="67"/>
      <c r="TVG174" s="68"/>
      <c r="TVH174" s="69"/>
      <c r="TVI174" s="70"/>
      <c r="TVJ174" s="67"/>
      <c r="TVK174" s="68"/>
      <c r="TVL174" s="69"/>
      <c r="TVM174" s="70"/>
      <c r="TVN174" s="67"/>
      <c r="TVO174" s="68"/>
      <c r="TVP174" s="69"/>
      <c r="TVQ174" s="70"/>
      <c r="TVR174" s="67"/>
      <c r="TVS174" s="68"/>
      <c r="TVT174" s="69"/>
      <c r="TVU174" s="70"/>
      <c r="TVV174" s="67"/>
      <c r="TVW174" s="68"/>
      <c r="TVX174" s="69"/>
      <c r="TVY174" s="70"/>
      <c r="TVZ174" s="67"/>
      <c r="TWA174" s="68"/>
      <c r="TWB174" s="69"/>
      <c r="TWC174" s="70"/>
      <c r="TWD174" s="67"/>
      <c r="TWE174" s="68"/>
      <c r="TWF174" s="69"/>
      <c r="TWG174" s="70"/>
      <c r="TWH174" s="67"/>
      <c r="TWI174" s="68"/>
      <c r="TWJ174" s="69"/>
      <c r="TWK174" s="70"/>
      <c r="TWL174" s="67"/>
      <c r="TWM174" s="68"/>
      <c r="TWN174" s="69"/>
      <c r="TWO174" s="70"/>
      <c r="TWP174" s="67"/>
      <c r="TWQ174" s="68"/>
      <c r="TWR174" s="69"/>
      <c r="TWS174" s="70"/>
      <c r="TWT174" s="67"/>
      <c r="TWU174" s="68"/>
      <c r="TWV174" s="69"/>
      <c r="TWW174" s="70"/>
      <c r="TWX174" s="67"/>
      <c r="TWY174" s="68"/>
      <c r="TWZ174" s="69"/>
      <c r="TXA174" s="70"/>
      <c r="TXB174" s="67"/>
      <c r="TXC174" s="68"/>
      <c r="TXD174" s="69"/>
      <c r="TXE174" s="70"/>
      <c r="TXF174" s="67"/>
      <c r="TXG174" s="68"/>
      <c r="TXH174" s="69"/>
      <c r="TXI174" s="70"/>
      <c r="TXJ174" s="67"/>
      <c r="TXK174" s="68"/>
      <c r="TXL174" s="69"/>
      <c r="TXM174" s="70"/>
      <c r="TXN174" s="67"/>
      <c r="TXO174" s="68"/>
      <c r="TXP174" s="69"/>
      <c r="TXQ174" s="70"/>
      <c r="TXR174" s="67"/>
      <c r="TXS174" s="68"/>
      <c r="TXT174" s="69"/>
      <c r="TXU174" s="70"/>
      <c r="TXV174" s="67"/>
      <c r="TXW174" s="68"/>
      <c r="TXX174" s="69"/>
      <c r="TXY174" s="70"/>
      <c r="TXZ174" s="67"/>
      <c r="TYA174" s="68"/>
      <c r="TYB174" s="69"/>
      <c r="TYC174" s="70"/>
      <c r="TYD174" s="67"/>
      <c r="TYE174" s="68"/>
      <c r="TYF174" s="69"/>
      <c r="TYG174" s="70"/>
      <c r="TYH174" s="67"/>
      <c r="TYI174" s="68"/>
      <c r="TYJ174" s="69"/>
      <c r="TYK174" s="70"/>
      <c r="TYL174" s="67"/>
      <c r="TYM174" s="68"/>
      <c r="TYN174" s="69"/>
      <c r="TYO174" s="70"/>
      <c r="TYP174" s="67"/>
      <c r="TYQ174" s="68"/>
      <c r="TYR174" s="69"/>
      <c r="TYS174" s="70"/>
      <c r="TYT174" s="67"/>
      <c r="TYU174" s="68"/>
      <c r="TYV174" s="69"/>
      <c r="TYW174" s="70"/>
      <c r="TYX174" s="67"/>
      <c r="TYY174" s="68"/>
      <c r="TYZ174" s="69"/>
      <c r="TZA174" s="70"/>
      <c r="TZB174" s="67"/>
      <c r="TZC174" s="68"/>
      <c r="TZD174" s="69"/>
      <c r="TZE174" s="70"/>
      <c r="TZF174" s="67"/>
      <c r="TZG174" s="68"/>
      <c r="TZH174" s="69"/>
      <c r="TZI174" s="70"/>
      <c r="TZJ174" s="67"/>
      <c r="TZK174" s="68"/>
      <c r="TZL174" s="69"/>
      <c r="TZM174" s="70"/>
      <c r="TZN174" s="67"/>
      <c r="TZO174" s="68"/>
      <c r="TZP174" s="69"/>
      <c r="TZQ174" s="70"/>
      <c r="TZR174" s="67"/>
      <c r="TZS174" s="68"/>
      <c r="TZT174" s="69"/>
      <c r="TZU174" s="70"/>
      <c r="TZV174" s="67"/>
      <c r="TZW174" s="68"/>
      <c r="TZX174" s="69"/>
      <c r="TZY174" s="70"/>
      <c r="TZZ174" s="67"/>
      <c r="UAA174" s="68"/>
      <c r="UAB174" s="69"/>
      <c r="UAC174" s="70"/>
      <c r="UAD174" s="67"/>
      <c r="UAE174" s="68"/>
      <c r="UAF174" s="69"/>
      <c r="UAG174" s="70"/>
      <c r="UAH174" s="67"/>
      <c r="UAI174" s="68"/>
      <c r="UAJ174" s="69"/>
      <c r="UAK174" s="70"/>
      <c r="UAL174" s="67"/>
      <c r="UAM174" s="68"/>
      <c r="UAN174" s="69"/>
      <c r="UAO174" s="70"/>
      <c r="UAP174" s="67"/>
      <c r="UAQ174" s="68"/>
      <c r="UAR174" s="69"/>
      <c r="UAS174" s="70"/>
      <c r="UAT174" s="67"/>
      <c r="UAU174" s="68"/>
      <c r="UAV174" s="69"/>
      <c r="UAW174" s="70"/>
      <c r="UAX174" s="67"/>
      <c r="UAY174" s="68"/>
      <c r="UAZ174" s="69"/>
      <c r="UBA174" s="70"/>
      <c r="UBB174" s="67"/>
      <c r="UBC174" s="68"/>
      <c r="UBD174" s="69"/>
      <c r="UBE174" s="70"/>
      <c r="UBF174" s="67"/>
      <c r="UBG174" s="68"/>
      <c r="UBH174" s="69"/>
      <c r="UBI174" s="70"/>
      <c r="UBJ174" s="67"/>
      <c r="UBK174" s="68"/>
      <c r="UBL174" s="69"/>
      <c r="UBM174" s="70"/>
      <c r="UBN174" s="67"/>
      <c r="UBO174" s="68"/>
      <c r="UBP174" s="69"/>
      <c r="UBQ174" s="70"/>
      <c r="UBR174" s="67"/>
      <c r="UBS174" s="68"/>
      <c r="UBT174" s="69"/>
      <c r="UBU174" s="70"/>
      <c r="UBV174" s="67"/>
      <c r="UBW174" s="68"/>
      <c r="UBX174" s="69"/>
      <c r="UBY174" s="70"/>
      <c r="UBZ174" s="67"/>
      <c r="UCA174" s="68"/>
      <c r="UCB174" s="69"/>
      <c r="UCC174" s="70"/>
      <c r="UCD174" s="67"/>
      <c r="UCE174" s="68"/>
      <c r="UCF174" s="69"/>
      <c r="UCG174" s="70"/>
      <c r="UCH174" s="67"/>
      <c r="UCI174" s="68"/>
      <c r="UCJ174" s="69"/>
      <c r="UCK174" s="70"/>
      <c r="UCL174" s="67"/>
      <c r="UCM174" s="68"/>
      <c r="UCN174" s="69"/>
      <c r="UCO174" s="70"/>
      <c r="UCP174" s="67"/>
      <c r="UCQ174" s="68"/>
      <c r="UCR174" s="69"/>
      <c r="UCS174" s="70"/>
      <c r="UCT174" s="67"/>
      <c r="UCU174" s="68"/>
      <c r="UCV174" s="69"/>
      <c r="UCW174" s="70"/>
      <c r="UCX174" s="67"/>
      <c r="UCY174" s="68"/>
      <c r="UCZ174" s="69"/>
      <c r="UDA174" s="70"/>
      <c r="UDB174" s="67"/>
      <c r="UDC174" s="68"/>
      <c r="UDD174" s="69"/>
      <c r="UDE174" s="70"/>
      <c r="UDF174" s="67"/>
      <c r="UDG174" s="68"/>
      <c r="UDH174" s="69"/>
      <c r="UDI174" s="70"/>
      <c r="UDJ174" s="67"/>
      <c r="UDK174" s="68"/>
      <c r="UDL174" s="69"/>
      <c r="UDM174" s="70"/>
      <c r="UDN174" s="67"/>
      <c r="UDO174" s="68"/>
      <c r="UDP174" s="69"/>
      <c r="UDQ174" s="70"/>
      <c r="UDR174" s="67"/>
      <c r="UDS174" s="68"/>
      <c r="UDT174" s="69"/>
      <c r="UDU174" s="70"/>
      <c r="UDV174" s="67"/>
      <c r="UDW174" s="68"/>
      <c r="UDX174" s="69"/>
      <c r="UDY174" s="70"/>
      <c r="UDZ174" s="67"/>
      <c r="UEA174" s="68"/>
      <c r="UEB174" s="69"/>
      <c r="UEC174" s="70"/>
      <c r="UED174" s="67"/>
      <c r="UEE174" s="68"/>
      <c r="UEF174" s="69"/>
      <c r="UEG174" s="70"/>
      <c r="UEH174" s="67"/>
      <c r="UEI174" s="68"/>
      <c r="UEJ174" s="69"/>
      <c r="UEK174" s="70"/>
      <c r="UEL174" s="67"/>
      <c r="UEM174" s="68"/>
      <c r="UEN174" s="69"/>
      <c r="UEO174" s="70"/>
      <c r="UEP174" s="67"/>
      <c r="UEQ174" s="68"/>
      <c r="UER174" s="69"/>
      <c r="UES174" s="70"/>
      <c r="UET174" s="67"/>
      <c r="UEU174" s="68"/>
      <c r="UEV174" s="69"/>
      <c r="UEW174" s="70"/>
      <c r="UEX174" s="67"/>
      <c r="UEY174" s="68"/>
      <c r="UEZ174" s="69"/>
      <c r="UFA174" s="70"/>
      <c r="UFB174" s="67"/>
      <c r="UFC174" s="68"/>
      <c r="UFD174" s="69"/>
      <c r="UFE174" s="70"/>
      <c r="UFF174" s="67"/>
      <c r="UFG174" s="68"/>
      <c r="UFH174" s="69"/>
      <c r="UFI174" s="70"/>
      <c r="UFJ174" s="67"/>
      <c r="UFK174" s="68"/>
      <c r="UFL174" s="69"/>
      <c r="UFM174" s="70"/>
      <c r="UFN174" s="67"/>
      <c r="UFO174" s="68"/>
      <c r="UFP174" s="69"/>
      <c r="UFQ174" s="70"/>
      <c r="UFR174" s="67"/>
      <c r="UFS174" s="68"/>
      <c r="UFT174" s="69"/>
      <c r="UFU174" s="70"/>
      <c r="UFV174" s="67"/>
      <c r="UFW174" s="68"/>
      <c r="UFX174" s="69"/>
      <c r="UFY174" s="70"/>
      <c r="UFZ174" s="67"/>
      <c r="UGA174" s="68"/>
      <c r="UGB174" s="69"/>
      <c r="UGC174" s="70"/>
      <c r="UGD174" s="67"/>
      <c r="UGE174" s="68"/>
      <c r="UGF174" s="69"/>
      <c r="UGG174" s="70"/>
      <c r="UGH174" s="67"/>
      <c r="UGI174" s="68"/>
      <c r="UGJ174" s="69"/>
      <c r="UGK174" s="70"/>
      <c r="UGL174" s="67"/>
      <c r="UGM174" s="68"/>
      <c r="UGN174" s="69"/>
      <c r="UGO174" s="70"/>
      <c r="UGP174" s="67"/>
      <c r="UGQ174" s="68"/>
      <c r="UGR174" s="69"/>
      <c r="UGS174" s="70"/>
      <c r="UGT174" s="67"/>
      <c r="UGU174" s="68"/>
      <c r="UGV174" s="69"/>
      <c r="UGW174" s="70"/>
      <c r="UGX174" s="67"/>
      <c r="UGY174" s="68"/>
      <c r="UGZ174" s="69"/>
      <c r="UHA174" s="70"/>
      <c r="UHB174" s="67"/>
      <c r="UHC174" s="68"/>
      <c r="UHD174" s="69"/>
      <c r="UHE174" s="70"/>
      <c r="UHF174" s="67"/>
      <c r="UHG174" s="68"/>
      <c r="UHH174" s="69"/>
      <c r="UHI174" s="70"/>
      <c r="UHJ174" s="67"/>
      <c r="UHK174" s="68"/>
      <c r="UHL174" s="69"/>
      <c r="UHM174" s="70"/>
      <c r="UHN174" s="67"/>
      <c r="UHO174" s="68"/>
      <c r="UHP174" s="69"/>
      <c r="UHQ174" s="70"/>
      <c r="UHR174" s="67"/>
      <c r="UHS174" s="68"/>
      <c r="UHT174" s="69"/>
      <c r="UHU174" s="70"/>
      <c r="UHV174" s="67"/>
      <c r="UHW174" s="68"/>
      <c r="UHX174" s="69"/>
      <c r="UHY174" s="70"/>
      <c r="UHZ174" s="67"/>
      <c r="UIA174" s="68"/>
      <c r="UIB174" s="69"/>
      <c r="UIC174" s="70"/>
      <c r="UID174" s="67"/>
      <c r="UIE174" s="68"/>
      <c r="UIF174" s="69"/>
      <c r="UIG174" s="70"/>
      <c r="UIH174" s="67"/>
      <c r="UII174" s="68"/>
      <c r="UIJ174" s="69"/>
      <c r="UIK174" s="70"/>
      <c r="UIL174" s="67"/>
      <c r="UIM174" s="68"/>
      <c r="UIN174" s="69"/>
      <c r="UIO174" s="70"/>
      <c r="UIP174" s="67"/>
      <c r="UIQ174" s="68"/>
      <c r="UIR174" s="69"/>
      <c r="UIS174" s="70"/>
      <c r="UIT174" s="67"/>
      <c r="UIU174" s="68"/>
      <c r="UIV174" s="69"/>
      <c r="UIW174" s="70"/>
      <c r="UIX174" s="67"/>
      <c r="UIY174" s="68"/>
      <c r="UIZ174" s="69"/>
      <c r="UJA174" s="70"/>
      <c r="UJB174" s="67"/>
      <c r="UJC174" s="68"/>
      <c r="UJD174" s="69"/>
      <c r="UJE174" s="70"/>
      <c r="UJF174" s="67"/>
      <c r="UJG174" s="68"/>
      <c r="UJH174" s="69"/>
      <c r="UJI174" s="70"/>
      <c r="UJJ174" s="67"/>
      <c r="UJK174" s="68"/>
      <c r="UJL174" s="69"/>
      <c r="UJM174" s="70"/>
      <c r="UJN174" s="67"/>
      <c r="UJO174" s="68"/>
      <c r="UJP174" s="69"/>
      <c r="UJQ174" s="70"/>
      <c r="UJR174" s="67"/>
      <c r="UJS174" s="68"/>
      <c r="UJT174" s="69"/>
      <c r="UJU174" s="70"/>
      <c r="UJV174" s="67"/>
      <c r="UJW174" s="68"/>
      <c r="UJX174" s="69"/>
      <c r="UJY174" s="70"/>
      <c r="UJZ174" s="67"/>
      <c r="UKA174" s="68"/>
      <c r="UKB174" s="69"/>
      <c r="UKC174" s="70"/>
      <c r="UKD174" s="67"/>
      <c r="UKE174" s="68"/>
      <c r="UKF174" s="69"/>
      <c r="UKG174" s="70"/>
      <c r="UKH174" s="67"/>
      <c r="UKI174" s="68"/>
      <c r="UKJ174" s="69"/>
      <c r="UKK174" s="70"/>
      <c r="UKL174" s="67"/>
      <c r="UKM174" s="68"/>
      <c r="UKN174" s="69"/>
      <c r="UKO174" s="70"/>
      <c r="UKP174" s="67"/>
      <c r="UKQ174" s="68"/>
      <c r="UKR174" s="69"/>
      <c r="UKS174" s="70"/>
      <c r="UKT174" s="67"/>
      <c r="UKU174" s="68"/>
      <c r="UKV174" s="69"/>
      <c r="UKW174" s="70"/>
      <c r="UKX174" s="67"/>
      <c r="UKY174" s="68"/>
      <c r="UKZ174" s="69"/>
      <c r="ULA174" s="70"/>
      <c r="ULB174" s="67"/>
      <c r="ULC174" s="68"/>
      <c r="ULD174" s="69"/>
      <c r="ULE174" s="70"/>
      <c r="ULF174" s="67"/>
      <c r="ULG174" s="68"/>
      <c r="ULH174" s="69"/>
      <c r="ULI174" s="70"/>
      <c r="ULJ174" s="67"/>
      <c r="ULK174" s="68"/>
      <c r="ULL174" s="69"/>
      <c r="ULM174" s="70"/>
      <c r="ULN174" s="67"/>
      <c r="ULO174" s="68"/>
      <c r="ULP174" s="69"/>
      <c r="ULQ174" s="70"/>
      <c r="ULR174" s="67"/>
      <c r="ULS174" s="68"/>
      <c r="ULT174" s="69"/>
      <c r="ULU174" s="70"/>
      <c r="ULV174" s="67"/>
      <c r="ULW174" s="68"/>
      <c r="ULX174" s="69"/>
      <c r="ULY174" s="70"/>
      <c r="ULZ174" s="67"/>
      <c r="UMA174" s="68"/>
      <c r="UMB174" s="69"/>
      <c r="UMC174" s="70"/>
      <c r="UMD174" s="67"/>
      <c r="UME174" s="68"/>
      <c r="UMF174" s="69"/>
      <c r="UMG174" s="70"/>
      <c r="UMH174" s="67"/>
      <c r="UMI174" s="68"/>
      <c r="UMJ174" s="69"/>
      <c r="UMK174" s="70"/>
      <c r="UML174" s="67"/>
      <c r="UMM174" s="68"/>
      <c r="UMN174" s="69"/>
      <c r="UMO174" s="70"/>
      <c r="UMP174" s="67"/>
      <c r="UMQ174" s="68"/>
      <c r="UMR174" s="69"/>
      <c r="UMS174" s="70"/>
      <c r="UMT174" s="67"/>
      <c r="UMU174" s="68"/>
      <c r="UMV174" s="69"/>
      <c r="UMW174" s="70"/>
      <c r="UMX174" s="67"/>
      <c r="UMY174" s="68"/>
      <c r="UMZ174" s="69"/>
      <c r="UNA174" s="70"/>
      <c r="UNB174" s="67"/>
      <c r="UNC174" s="68"/>
      <c r="UND174" s="69"/>
      <c r="UNE174" s="70"/>
      <c r="UNF174" s="67"/>
      <c r="UNG174" s="68"/>
      <c r="UNH174" s="69"/>
      <c r="UNI174" s="70"/>
      <c r="UNJ174" s="67"/>
      <c r="UNK174" s="68"/>
      <c r="UNL174" s="69"/>
      <c r="UNM174" s="70"/>
      <c r="UNN174" s="67"/>
      <c r="UNO174" s="68"/>
      <c r="UNP174" s="69"/>
      <c r="UNQ174" s="70"/>
      <c r="UNR174" s="67"/>
      <c r="UNS174" s="68"/>
      <c r="UNT174" s="69"/>
      <c r="UNU174" s="70"/>
      <c r="UNV174" s="67"/>
      <c r="UNW174" s="68"/>
      <c r="UNX174" s="69"/>
      <c r="UNY174" s="70"/>
      <c r="UNZ174" s="67"/>
      <c r="UOA174" s="68"/>
      <c r="UOB174" s="69"/>
      <c r="UOC174" s="70"/>
      <c r="UOD174" s="67"/>
      <c r="UOE174" s="68"/>
      <c r="UOF174" s="69"/>
      <c r="UOG174" s="70"/>
      <c r="UOH174" s="67"/>
      <c r="UOI174" s="68"/>
      <c r="UOJ174" s="69"/>
      <c r="UOK174" s="70"/>
      <c r="UOL174" s="67"/>
      <c r="UOM174" s="68"/>
      <c r="UON174" s="69"/>
      <c r="UOO174" s="70"/>
      <c r="UOP174" s="67"/>
      <c r="UOQ174" s="68"/>
      <c r="UOR174" s="69"/>
      <c r="UOS174" s="70"/>
      <c r="UOT174" s="67"/>
      <c r="UOU174" s="68"/>
      <c r="UOV174" s="69"/>
      <c r="UOW174" s="70"/>
      <c r="UOX174" s="67"/>
      <c r="UOY174" s="68"/>
      <c r="UOZ174" s="69"/>
      <c r="UPA174" s="70"/>
      <c r="UPB174" s="67"/>
      <c r="UPC174" s="68"/>
      <c r="UPD174" s="69"/>
      <c r="UPE174" s="70"/>
      <c r="UPF174" s="67"/>
      <c r="UPG174" s="68"/>
      <c r="UPH174" s="69"/>
      <c r="UPI174" s="70"/>
      <c r="UPJ174" s="67"/>
      <c r="UPK174" s="68"/>
      <c r="UPL174" s="69"/>
      <c r="UPM174" s="70"/>
      <c r="UPN174" s="67"/>
      <c r="UPO174" s="68"/>
      <c r="UPP174" s="69"/>
      <c r="UPQ174" s="70"/>
      <c r="UPR174" s="67"/>
      <c r="UPS174" s="68"/>
      <c r="UPT174" s="69"/>
      <c r="UPU174" s="70"/>
      <c r="UPV174" s="67"/>
      <c r="UPW174" s="68"/>
      <c r="UPX174" s="69"/>
      <c r="UPY174" s="70"/>
      <c r="UPZ174" s="67"/>
      <c r="UQA174" s="68"/>
      <c r="UQB174" s="69"/>
      <c r="UQC174" s="70"/>
      <c r="UQD174" s="67"/>
      <c r="UQE174" s="68"/>
      <c r="UQF174" s="69"/>
      <c r="UQG174" s="70"/>
      <c r="UQH174" s="67"/>
      <c r="UQI174" s="68"/>
      <c r="UQJ174" s="69"/>
      <c r="UQK174" s="70"/>
      <c r="UQL174" s="67"/>
      <c r="UQM174" s="68"/>
      <c r="UQN174" s="69"/>
      <c r="UQO174" s="70"/>
      <c r="UQP174" s="67"/>
      <c r="UQQ174" s="68"/>
      <c r="UQR174" s="69"/>
      <c r="UQS174" s="70"/>
      <c r="UQT174" s="67"/>
      <c r="UQU174" s="68"/>
      <c r="UQV174" s="69"/>
      <c r="UQW174" s="70"/>
      <c r="UQX174" s="67"/>
      <c r="UQY174" s="68"/>
      <c r="UQZ174" s="69"/>
      <c r="URA174" s="70"/>
      <c r="URB174" s="67"/>
      <c r="URC174" s="68"/>
      <c r="URD174" s="69"/>
      <c r="URE174" s="70"/>
      <c r="URF174" s="67"/>
      <c r="URG174" s="68"/>
      <c r="URH174" s="69"/>
      <c r="URI174" s="70"/>
      <c r="URJ174" s="67"/>
      <c r="URK174" s="68"/>
      <c r="URL174" s="69"/>
      <c r="URM174" s="70"/>
      <c r="URN174" s="67"/>
      <c r="URO174" s="68"/>
      <c r="URP174" s="69"/>
      <c r="URQ174" s="70"/>
      <c r="URR174" s="67"/>
      <c r="URS174" s="68"/>
      <c r="URT174" s="69"/>
      <c r="URU174" s="70"/>
      <c r="URV174" s="67"/>
      <c r="URW174" s="68"/>
      <c r="URX174" s="69"/>
      <c r="URY174" s="70"/>
      <c r="URZ174" s="67"/>
      <c r="USA174" s="68"/>
      <c r="USB174" s="69"/>
      <c r="USC174" s="70"/>
      <c r="USD174" s="67"/>
      <c r="USE174" s="68"/>
      <c r="USF174" s="69"/>
      <c r="USG174" s="70"/>
      <c r="USH174" s="67"/>
      <c r="USI174" s="68"/>
      <c r="USJ174" s="69"/>
      <c r="USK174" s="70"/>
      <c r="USL174" s="67"/>
      <c r="USM174" s="68"/>
      <c r="USN174" s="69"/>
      <c r="USO174" s="70"/>
      <c r="USP174" s="67"/>
      <c r="USQ174" s="68"/>
      <c r="USR174" s="69"/>
      <c r="USS174" s="70"/>
      <c r="UST174" s="67"/>
      <c r="USU174" s="68"/>
      <c r="USV174" s="69"/>
      <c r="USW174" s="70"/>
      <c r="USX174" s="67"/>
      <c r="USY174" s="68"/>
      <c r="USZ174" s="69"/>
      <c r="UTA174" s="70"/>
      <c r="UTB174" s="67"/>
      <c r="UTC174" s="68"/>
      <c r="UTD174" s="69"/>
      <c r="UTE174" s="70"/>
      <c r="UTF174" s="67"/>
      <c r="UTG174" s="68"/>
      <c r="UTH174" s="69"/>
      <c r="UTI174" s="70"/>
      <c r="UTJ174" s="67"/>
      <c r="UTK174" s="68"/>
      <c r="UTL174" s="69"/>
      <c r="UTM174" s="70"/>
      <c r="UTN174" s="67"/>
      <c r="UTO174" s="68"/>
      <c r="UTP174" s="69"/>
      <c r="UTQ174" s="70"/>
      <c r="UTR174" s="67"/>
      <c r="UTS174" s="68"/>
      <c r="UTT174" s="69"/>
      <c r="UTU174" s="70"/>
      <c r="UTV174" s="67"/>
      <c r="UTW174" s="68"/>
      <c r="UTX174" s="69"/>
      <c r="UTY174" s="70"/>
      <c r="UTZ174" s="67"/>
      <c r="UUA174" s="68"/>
      <c r="UUB174" s="69"/>
      <c r="UUC174" s="70"/>
      <c r="UUD174" s="67"/>
      <c r="UUE174" s="68"/>
      <c r="UUF174" s="69"/>
      <c r="UUG174" s="70"/>
      <c r="UUH174" s="67"/>
      <c r="UUI174" s="68"/>
      <c r="UUJ174" s="69"/>
      <c r="UUK174" s="70"/>
      <c r="UUL174" s="67"/>
      <c r="UUM174" s="68"/>
      <c r="UUN174" s="69"/>
      <c r="UUO174" s="70"/>
      <c r="UUP174" s="67"/>
      <c r="UUQ174" s="68"/>
      <c r="UUR174" s="69"/>
      <c r="UUS174" s="70"/>
      <c r="UUT174" s="67"/>
      <c r="UUU174" s="68"/>
      <c r="UUV174" s="69"/>
      <c r="UUW174" s="70"/>
      <c r="UUX174" s="67"/>
      <c r="UUY174" s="68"/>
      <c r="UUZ174" s="69"/>
      <c r="UVA174" s="70"/>
      <c r="UVB174" s="67"/>
      <c r="UVC174" s="68"/>
      <c r="UVD174" s="69"/>
      <c r="UVE174" s="70"/>
      <c r="UVF174" s="67"/>
      <c r="UVG174" s="68"/>
      <c r="UVH174" s="69"/>
      <c r="UVI174" s="70"/>
      <c r="UVJ174" s="67"/>
      <c r="UVK174" s="68"/>
      <c r="UVL174" s="69"/>
      <c r="UVM174" s="70"/>
      <c r="UVN174" s="67"/>
      <c r="UVO174" s="68"/>
      <c r="UVP174" s="69"/>
      <c r="UVQ174" s="70"/>
      <c r="UVR174" s="67"/>
      <c r="UVS174" s="68"/>
      <c r="UVT174" s="69"/>
      <c r="UVU174" s="70"/>
      <c r="UVV174" s="67"/>
      <c r="UVW174" s="68"/>
      <c r="UVX174" s="69"/>
      <c r="UVY174" s="70"/>
      <c r="UVZ174" s="67"/>
      <c r="UWA174" s="68"/>
      <c r="UWB174" s="69"/>
      <c r="UWC174" s="70"/>
      <c r="UWD174" s="67"/>
      <c r="UWE174" s="68"/>
      <c r="UWF174" s="69"/>
      <c r="UWG174" s="70"/>
      <c r="UWH174" s="67"/>
      <c r="UWI174" s="68"/>
      <c r="UWJ174" s="69"/>
      <c r="UWK174" s="70"/>
      <c r="UWL174" s="67"/>
      <c r="UWM174" s="68"/>
      <c r="UWN174" s="69"/>
      <c r="UWO174" s="70"/>
      <c r="UWP174" s="67"/>
      <c r="UWQ174" s="68"/>
      <c r="UWR174" s="69"/>
      <c r="UWS174" s="70"/>
      <c r="UWT174" s="67"/>
      <c r="UWU174" s="68"/>
      <c r="UWV174" s="69"/>
      <c r="UWW174" s="70"/>
      <c r="UWX174" s="67"/>
      <c r="UWY174" s="68"/>
      <c r="UWZ174" s="69"/>
      <c r="UXA174" s="70"/>
      <c r="UXB174" s="67"/>
      <c r="UXC174" s="68"/>
      <c r="UXD174" s="69"/>
      <c r="UXE174" s="70"/>
      <c r="UXF174" s="67"/>
      <c r="UXG174" s="68"/>
      <c r="UXH174" s="69"/>
      <c r="UXI174" s="70"/>
      <c r="UXJ174" s="67"/>
      <c r="UXK174" s="68"/>
      <c r="UXL174" s="69"/>
      <c r="UXM174" s="70"/>
      <c r="UXN174" s="67"/>
      <c r="UXO174" s="68"/>
      <c r="UXP174" s="69"/>
      <c r="UXQ174" s="70"/>
      <c r="UXR174" s="67"/>
      <c r="UXS174" s="68"/>
      <c r="UXT174" s="69"/>
      <c r="UXU174" s="70"/>
      <c r="UXV174" s="67"/>
      <c r="UXW174" s="68"/>
      <c r="UXX174" s="69"/>
      <c r="UXY174" s="70"/>
      <c r="UXZ174" s="67"/>
      <c r="UYA174" s="68"/>
      <c r="UYB174" s="69"/>
      <c r="UYC174" s="70"/>
      <c r="UYD174" s="67"/>
      <c r="UYE174" s="68"/>
      <c r="UYF174" s="69"/>
      <c r="UYG174" s="70"/>
      <c r="UYH174" s="67"/>
      <c r="UYI174" s="68"/>
      <c r="UYJ174" s="69"/>
      <c r="UYK174" s="70"/>
      <c r="UYL174" s="67"/>
      <c r="UYM174" s="68"/>
      <c r="UYN174" s="69"/>
      <c r="UYO174" s="70"/>
      <c r="UYP174" s="67"/>
      <c r="UYQ174" s="68"/>
      <c r="UYR174" s="69"/>
      <c r="UYS174" s="70"/>
      <c r="UYT174" s="67"/>
      <c r="UYU174" s="68"/>
      <c r="UYV174" s="69"/>
      <c r="UYW174" s="70"/>
      <c r="UYX174" s="67"/>
      <c r="UYY174" s="68"/>
      <c r="UYZ174" s="69"/>
      <c r="UZA174" s="70"/>
      <c r="UZB174" s="67"/>
      <c r="UZC174" s="68"/>
      <c r="UZD174" s="69"/>
      <c r="UZE174" s="70"/>
      <c r="UZF174" s="67"/>
      <c r="UZG174" s="68"/>
      <c r="UZH174" s="69"/>
      <c r="UZI174" s="70"/>
      <c r="UZJ174" s="67"/>
      <c r="UZK174" s="68"/>
      <c r="UZL174" s="69"/>
      <c r="UZM174" s="70"/>
      <c r="UZN174" s="67"/>
      <c r="UZO174" s="68"/>
      <c r="UZP174" s="69"/>
      <c r="UZQ174" s="70"/>
      <c r="UZR174" s="67"/>
      <c r="UZS174" s="68"/>
      <c r="UZT174" s="69"/>
      <c r="UZU174" s="70"/>
      <c r="UZV174" s="67"/>
      <c r="UZW174" s="68"/>
      <c r="UZX174" s="69"/>
      <c r="UZY174" s="70"/>
      <c r="UZZ174" s="67"/>
      <c r="VAA174" s="68"/>
      <c r="VAB174" s="69"/>
      <c r="VAC174" s="70"/>
      <c r="VAD174" s="67"/>
      <c r="VAE174" s="68"/>
      <c r="VAF174" s="69"/>
      <c r="VAG174" s="70"/>
      <c r="VAH174" s="67"/>
      <c r="VAI174" s="68"/>
      <c r="VAJ174" s="69"/>
      <c r="VAK174" s="70"/>
      <c r="VAL174" s="67"/>
      <c r="VAM174" s="68"/>
      <c r="VAN174" s="69"/>
      <c r="VAO174" s="70"/>
      <c r="VAP174" s="67"/>
      <c r="VAQ174" s="68"/>
      <c r="VAR174" s="69"/>
      <c r="VAS174" s="70"/>
      <c r="VAT174" s="67"/>
      <c r="VAU174" s="68"/>
      <c r="VAV174" s="69"/>
      <c r="VAW174" s="70"/>
      <c r="VAX174" s="67"/>
      <c r="VAY174" s="68"/>
      <c r="VAZ174" s="69"/>
      <c r="VBA174" s="70"/>
      <c r="VBB174" s="67"/>
      <c r="VBC174" s="68"/>
      <c r="VBD174" s="69"/>
      <c r="VBE174" s="70"/>
      <c r="VBF174" s="67"/>
      <c r="VBG174" s="68"/>
      <c r="VBH174" s="69"/>
      <c r="VBI174" s="70"/>
      <c r="VBJ174" s="67"/>
      <c r="VBK174" s="68"/>
      <c r="VBL174" s="69"/>
      <c r="VBM174" s="70"/>
      <c r="VBN174" s="67"/>
      <c r="VBO174" s="68"/>
      <c r="VBP174" s="69"/>
      <c r="VBQ174" s="70"/>
      <c r="VBR174" s="67"/>
      <c r="VBS174" s="68"/>
      <c r="VBT174" s="69"/>
      <c r="VBU174" s="70"/>
      <c r="VBV174" s="67"/>
      <c r="VBW174" s="68"/>
      <c r="VBX174" s="69"/>
      <c r="VBY174" s="70"/>
      <c r="VBZ174" s="67"/>
      <c r="VCA174" s="68"/>
      <c r="VCB174" s="69"/>
      <c r="VCC174" s="70"/>
      <c r="VCD174" s="67"/>
      <c r="VCE174" s="68"/>
      <c r="VCF174" s="69"/>
      <c r="VCG174" s="70"/>
      <c r="VCH174" s="67"/>
      <c r="VCI174" s="68"/>
      <c r="VCJ174" s="69"/>
      <c r="VCK174" s="70"/>
      <c r="VCL174" s="67"/>
      <c r="VCM174" s="68"/>
      <c r="VCN174" s="69"/>
      <c r="VCO174" s="70"/>
      <c r="VCP174" s="67"/>
      <c r="VCQ174" s="68"/>
      <c r="VCR174" s="69"/>
      <c r="VCS174" s="70"/>
      <c r="VCT174" s="67"/>
      <c r="VCU174" s="68"/>
      <c r="VCV174" s="69"/>
      <c r="VCW174" s="70"/>
      <c r="VCX174" s="67"/>
      <c r="VCY174" s="68"/>
      <c r="VCZ174" s="69"/>
      <c r="VDA174" s="70"/>
      <c r="VDB174" s="67"/>
      <c r="VDC174" s="68"/>
      <c r="VDD174" s="69"/>
      <c r="VDE174" s="70"/>
      <c r="VDF174" s="67"/>
      <c r="VDG174" s="68"/>
      <c r="VDH174" s="69"/>
      <c r="VDI174" s="70"/>
      <c r="VDJ174" s="67"/>
      <c r="VDK174" s="68"/>
      <c r="VDL174" s="69"/>
      <c r="VDM174" s="70"/>
      <c r="VDN174" s="67"/>
      <c r="VDO174" s="68"/>
      <c r="VDP174" s="69"/>
      <c r="VDQ174" s="70"/>
      <c r="VDR174" s="67"/>
      <c r="VDS174" s="68"/>
      <c r="VDT174" s="69"/>
      <c r="VDU174" s="70"/>
      <c r="VDV174" s="67"/>
      <c r="VDW174" s="68"/>
      <c r="VDX174" s="69"/>
      <c r="VDY174" s="70"/>
      <c r="VDZ174" s="67"/>
      <c r="VEA174" s="68"/>
      <c r="VEB174" s="69"/>
      <c r="VEC174" s="70"/>
      <c r="VED174" s="67"/>
      <c r="VEE174" s="68"/>
      <c r="VEF174" s="69"/>
      <c r="VEG174" s="70"/>
      <c r="VEH174" s="67"/>
      <c r="VEI174" s="68"/>
      <c r="VEJ174" s="69"/>
      <c r="VEK174" s="70"/>
      <c r="VEL174" s="67"/>
      <c r="VEM174" s="68"/>
      <c r="VEN174" s="69"/>
      <c r="VEO174" s="70"/>
      <c r="VEP174" s="67"/>
      <c r="VEQ174" s="68"/>
      <c r="VER174" s="69"/>
      <c r="VES174" s="70"/>
      <c r="VET174" s="67"/>
      <c r="VEU174" s="68"/>
      <c r="VEV174" s="69"/>
      <c r="VEW174" s="70"/>
      <c r="VEX174" s="67"/>
      <c r="VEY174" s="68"/>
      <c r="VEZ174" s="69"/>
      <c r="VFA174" s="70"/>
      <c r="VFB174" s="67"/>
      <c r="VFC174" s="68"/>
      <c r="VFD174" s="69"/>
      <c r="VFE174" s="70"/>
      <c r="VFF174" s="67"/>
      <c r="VFG174" s="68"/>
      <c r="VFH174" s="69"/>
      <c r="VFI174" s="70"/>
      <c r="VFJ174" s="67"/>
      <c r="VFK174" s="68"/>
      <c r="VFL174" s="69"/>
      <c r="VFM174" s="70"/>
      <c r="VFN174" s="67"/>
      <c r="VFO174" s="68"/>
      <c r="VFP174" s="69"/>
      <c r="VFQ174" s="70"/>
      <c r="VFR174" s="67"/>
      <c r="VFS174" s="68"/>
      <c r="VFT174" s="69"/>
      <c r="VFU174" s="70"/>
      <c r="VFV174" s="67"/>
      <c r="VFW174" s="68"/>
      <c r="VFX174" s="69"/>
      <c r="VFY174" s="70"/>
      <c r="VFZ174" s="67"/>
      <c r="VGA174" s="68"/>
      <c r="VGB174" s="69"/>
      <c r="VGC174" s="70"/>
      <c r="VGD174" s="67"/>
      <c r="VGE174" s="68"/>
      <c r="VGF174" s="69"/>
      <c r="VGG174" s="70"/>
      <c r="VGH174" s="67"/>
      <c r="VGI174" s="68"/>
      <c r="VGJ174" s="69"/>
      <c r="VGK174" s="70"/>
      <c r="VGL174" s="67"/>
      <c r="VGM174" s="68"/>
      <c r="VGN174" s="69"/>
      <c r="VGO174" s="70"/>
      <c r="VGP174" s="67"/>
      <c r="VGQ174" s="68"/>
      <c r="VGR174" s="69"/>
      <c r="VGS174" s="70"/>
      <c r="VGT174" s="67"/>
      <c r="VGU174" s="68"/>
      <c r="VGV174" s="69"/>
      <c r="VGW174" s="70"/>
      <c r="VGX174" s="67"/>
      <c r="VGY174" s="68"/>
      <c r="VGZ174" s="69"/>
      <c r="VHA174" s="70"/>
      <c r="VHB174" s="67"/>
      <c r="VHC174" s="68"/>
      <c r="VHD174" s="69"/>
      <c r="VHE174" s="70"/>
      <c r="VHF174" s="67"/>
      <c r="VHG174" s="68"/>
      <c r="VHH174" s="69"/>
      <c r="VHI174" s="70"/>
      <c r="VHJ174" s="67"/>
      <c r="VHK174" s="68"/>
      <c r="VHL174" s="69"/>
      <c r="VHM174" s="70"/>
      <c r="VHN174" s="67"/>
      <c r="VHO174" s="68"/>
      <c r="VHP174" s="69"/>
      <c r="VHQ174" s="70"/>
      <c r="VHR174" s="67"/>
      <c r="VHS174" s="68"/>
      <c r="VHT174" s="69"/>
      <c r="VHU174" s="70"/>
      <c r="VHV174" s="67"/>
      <c r="VHW174" s="68"/>
      <c r="VHX174" s="69"/>
      <c r="VHY174" s="70"/>
      <c r="VHZ174" s="67"/>
      <c r="VIA174" s="68"/>
      <c r="VIB174" s="69"/>
      <c r="VIC174" s="70"/>
      <c r="VID174" s="67"/>
      <c r="VIE174" s="68"/>
      <c r="VIF174" s="69"/>
      <c r="VIG174" s="70"/>
      <c r="VIH174" s="67"/>
      <c r="VII174" s="68"/>
      <c r="VIJ174" s="69"/>
      <c r="VIK174" s="70"/>
      <c r="VIL174" s="67"/>
      <c r="VIM174" s="68"/>
      <c r="VIN174" s="69"/>
      <c r="VIO174" s="70"/>
      <c r="VIP174" s="67"/>
      <c r="VIQ174" s="68"/>
      <c r="VIR174" s="69"/>
      <c r="VIS174" s="70"/>
      <c r="VIT174" s="67"/>
      <c r="VIU174" s="68"/>
      <c r="VIV174" s="69"/>
      <c r="VIW174" s="70"/>
      <c r="VIX174" s="67"/>
      <c r="VIY174" s="68"/>
      <c r="VIZ174" s="69"/>
      <c r="VJA174" s="70"/>
      <c r="VJB174" s="67"/>
      <c r="VJC174" s="68"/>
      <c r="VJD174" s="69"/>
      <c r="VJE174" s="70"/>
      <c r="VJF174" s="67"/>
      <c r="VJG174" s="68"/>
      <c r="VJH174" s="69"/>
      <c r="VJI174" s="70"/>
      <c r="VJJ174" s="67"/>
      <c r="VJK174" s="68"/>
      <c r="VJL174" s="69"/>
      <c r="VJM174" s="70"/>
      <c r="VJN174" s="67"/>
      <c r="VJO174" s="68"/>
      <c r="VJP174" s="69"/>
      <c r="VJQ174" s="70"/>
      <c r="VJR174" s="67"/>
      <c r="VJS174" s="68"/>
      <c r="VJT174" s="69"/>
      <c r="VJU174" s="70"/>
      <c r="VJV174" s="67"/>
      <c r="VJW174" s="68"/>
      <c r="VJX174" s="69"/>
      <c r="VJY174" s="70"/>
      <c r="VJZ174" s="67"/>
      <c r="VKA174" s="68"/>
      <c r="VKB174" s="69"/>
      <c r="VKC174" s="70"/>
      <c r="VKD174" s="67"/>
      <c r="VKE174" s="68"/>
      <c r="VKF174" s="69"/>
      <c r="VKG174" s="70"/>
      <c r="VKH174" s="67"/>
      <c r="VKI174" s="68"/>
      <c r="VKJ174" s="69"/>
      <c r="VKK174" s="70"/>
      <c r="VKL174" s="67"/>
      <c r="VKM174" s="68"/>
      <c r="VKN174" s="69"/>
      <c r="VKO174" s="70"/>
      <c r="VKP174" s="67"/>
      <c r="VKQ174" s="68"/>
      <c r="VKR174" s="69"/>
      <c r="VKS174" s="70"/>
      <c r="VKT174" s="67"/>
      <c r="VKU174" s="68"/>
      <c r="VKV174" s="69"/>
      <c r="VKW174" s="70"/>
      <c r="VKX174" s="67"/>
      <c r="VKY174" s="68"/>
      <c r="VKZ174" s="69"/>
      <c r="VLA174" s="70"/>
      <c r="VLB174" s="67"/>
      <c r="VLC174" s="68"/>
      <c r="VLD174" s="69"/>
      <c r="VLE174" s="70"/>
      <c r="VLF174" s="67"/>
      <c r="VLG174" s="68"/>
      <c r="VLH174" s="69"/>
      <c r="VLI174" s="70"/>
      <c r="VLJ174" s="67"/>
      <c r="VLK174" s="68"/>
      <c r="VLL174" s="69"/>
      <c r="VLM174" s="70"/>
      <c r="VLN174" s="67"/>
      <c r="VLO174" s="68"/>
      <c r="VLP174" s="69"/>
      <c r="VLQ174" s="70"/>
      <c r="VLR174" s="67"/>
      <c r="VLS174" s="68"/>
      <c r="VLT174" s="69"/>
      <c r="VLU174" s="70"/>
      <c r="VLV174" s="67"/>
      <c r="VLW174" s="68"/>
      <c r="VLX174" s="69"/>
      <c r="VLY174" s="70"/>
      <c r="VLZ174" s="67"/>
      <c r="VMA174" s="68"/>
      <c r="VMB174" s="69"/>
      <c r="VMC174" s="70"/>
      <c r="VMD174" s="67"/>
      <c r="VME174" s="68"/>
      <c r="VMF174" s="69"/>
      <c r="VMG174" s="70"/>
      <c r="VMH174" s="67"/>
      <c r="VMI174" s="68"/>
      <c r="VMJ174" s="69"/>
      <c r="VMK174" s="70"/>
      <c r="VML174" s="67"/>
      <c r="VMM174" s="68"/>
      <c r="VMN174" s="69"/>
      <c r="VMO174" s="70"/>
      <c r="VMP174" s="67"/>
      <c r="VMQ174" s="68"/>
      <c r="VMR174" s="69"/>
      <c r="VMS174" s="70"/>
      <c r="VMT174" s="67"/>
      <c r="VMU174" s="68"/>
      <c r="VMV174" s="69"/>
      <c r="VMW174" s="70"/>
      <c r="VMX174" s="67"/>
      <c r="VMY174" s="68"/>
      <c r="VMZ174" s="69"/>
      <c r="VNA174" s="70"/>
      <c r="VNB174" s="67"/>
      <c r="VNC174" s="68"/>
      <c r="VND174" s="69"/>
      <c r="VNE174" s="70"/>
      <c r="VNF174" s="67"/>
      <c r="VNG174" s="68"/>
      <c r="VNH174" s="69"/>
      <c r="VNI174" s="70"/>
      <c r="VNJ174" s="67"/>
      <c r="VNK174" s="68"/>
      <c r="VNL174" s="69"/>
      <c r="VNM174" s="70"/>
      <c r="VNN174" s="67"/>
      <c r="VNO174" s="68"/>
      <c r="VNP174" s="69"/>
      <c r="VNQ174" s="70"/>
      <c r="VNR174" s="67"/>
      <c r="VNS174" s="68"/>
      <c r="VNT174" s="69"/>
      <c r="VNU174" s="70"/>
      <c r="VNV174" s="67"/>
      <c r="VNW174" s="68"/>
      <c r="VNX174" s="69"/>
      <c r="VNY174" s="70"/>
      <c r="VNZ174" s="67"/>
      <c r="VOA174" s="68"/>
      <c r="VOB174" s="69"/>
      <c r="VOC174" s="70"/>
      <c r="VOD174" s="67"/>
      <c r="VOE174" s="68"/>
      <c r="VOF174" s="69"/>
      <c r="VOG174" s="70"/>
      <c r="VOH174" s="67"/>
      <c r="VOI174" s="68"/>
      <c r="VOJ174" s="69"/>
      <c r="VOK174" s="70"/>
      <c r="VOL174" s="67"/>
      <c r="VOM174" s="68"/>
      <c r="VON174" s="69"/>
      <c r="VOO174" s="70"/>
      <c r="VOP174" s="67"/>
      <c r="VOQ174" s="68"/>
      <c r="VOR174" s="69"/>
      <c r="VOS174" s="70"/>
      <c r="VOT174" s="67"/>
      <c r="VOU174" s="68"/>
      <c r="VOV174" s="69"/>
      <c r="VOW174" s="70"/>
      <c r="VOX174" s="67"/>
      <c r="VOY174" s="68"/>
      <c r="VOZ174" s="69"/>
      <c r="VPA174" s="70"/>
      <c r="VPB174" s="67"/>
      <c r="VPC174" s="68"/>
      <c r="VPD174" s="69"/>
      <c r="VPE174" s="70"/>
      <c r="VPF174" s="67"/>
      <c r="VPG174" s="68"/>
      <c r="VPH174" s="69"/>
      <c r="VPI174" s="70"/>
      <c r="VPJ174" s="67"/>
      <c r="VPK174" s="68"/>
      <c r="VPL174" s="69"/>
      <c r="VPM174" s="70"/>
      <c r="VPN174" s="67"/>
      <c r="VPO174" s="68"/>
      <c r="VPP174" s="69"/>
      <c r="VPQ174" s="70"/>
      <c r="VPR174" s="67"/>
      <c r="VPS174" s="68"/>
      <c r="VPT174" s="69"/>
      <c r="VPU174" s="70"/>
      <c r="VPV174" s="67"/>
      <c r="VPW174" s="68"/>
      <c r="VPX174" s="69"/>
      <c r="VPY174" s="70"/>
      <c r="VPZ174" s="67"/>
      <c r="VQA174" s="68"/>
      <c r="VQB174" s="69"/>
      <c r="VQC174" s="70"/>
      <c r="VQD174" s="67"/>
      <c r="VQE174" s="68"/>
      <c r="VQF174" s="69"/>
      <c r="VQG174" s="70"/>
      <c r="VQH174" s="67"/>
      <c r="VQI174" s="68"/>
      <c r="VQJ174" s="69"/>
      <c r="VQK174" s="70"/>
      <c r="VQL174" s="67"/>
      <c r="VQM174" s="68"/>
      <c r="VQN174" s="69"/>
      <c r="VQO174" s="70"/>
      <c r="VQP174" s="67"/>
      <c r="VQQ174" s="68"/>
      <c r="VQR174" s="69"/>
      <c r="VQS174" s="70"/>
      <c r="VQT174" s="67"/>
      <c r="VQU174" s="68"/>
      <c r="VQV174" s="69"/>
      <c r="VQW174" s="70"/>
      <c r="VQX174" s="67"/>
      <c r="VQY174" s="68"/>
      <c r="VQZ174" s="69"/>
      <c r="VRA174" s="70"/>
      <c r="VRB174" s="67"/>
      <c r="VRC174" s="68"/>
      <c r="VRD174" s="69"/>
      <c r="VRE174" s="70"/>
      <c r="VRF174" s="67"/>
      <c r="VRG174" s="68"/>
      <c r="VRH174" s="69"/>
      <c r="VRI174" s="70"/>
      <c r="VRJ174" s="67"/>
      <c r="VRK174" s="68"/>
      <c r="VRL174" s="69"/>
      <c r="VRM174" s="70"/>
      <c r="VRN174" s="67"/>
      <c r="VRO174" s="68"/>
      <c r="VRP174" s="69"/>
      <c r="VRQ174" s="70"/>
      <c r="VRR174" s="67"/>
      <c r="VRS174" s="68"/>
      <c r="VRT174" s="69"/>
      <c r="VRU174" s="70"/>
      <c r="VRV174" s="67"/>
      <c r="VRW174" s="68"/>
      <c r="VRX174" s="69"/>
      <c r="VRY174" s="70"/>
      <c r="VRZ174" s="67"/>
      <c r="VSA174" s="68"/>
      <c r="VSB174" s="69"/>
      <c r="VSC174" s="70"/>
      <c r="VSD174" s="67"/>
      <c r="VSE174" s="68"/>
      <c r="VSF174" s="69"/>
      <c r="VSG174" s="70"/>
      <c r="VSH174" s="67"/>
      <c r="VSI174" s="68"/>
      <c r="VSJ174" s="69"/>
      <c r="VSK174" s="70"/>
      <c r="VSL174" s="67"/>
      <c r="VSM174" s="68"/>
      <c r="VSN174" s="69"/>
      <c r="VSO174" s="70"/>
      <c r="VSP174" s="67"/>
      <c r="VSQ174" s="68"/>
      <c r="VSR174" s="69"/>
      <c r="VSS174" s="70"/>
      <c r="VST174" s="67"/>
      <c r="VSU174" s="68"/>
      <c r="VSV174" s="69"/>
      <c r="VSW174" s="70"/>
      <c r="VSX174" s="67"/>
      <c r="VSY174" s="68"/>
      <c r="VSZ174" s="69"/>
      <c r="VTA174" s="70"/>
      <c r="VTB174" s="67"/>
      <c r="VTC174" s="68"/>
      <c r="VTD174" s="69"/>
      <c r="VTE174" s="70"/>
      <c r="VTF174" s="67"/>
      <c r="VTG174" s="68"/>
      <c r="VTH174" s="69"/>
      <c r="VTI174" s="70"/>
      <c r="VTJ174" s="67"/>
      <c r="VTK174" s="68"/>
      <c r="VTL174" s="69"/>
      <c r="VTM174" s="70"/>
      <c r="VTN174" s="67"/>
      <c r="VTO174" s="68"/>
      <c r="VTP174" s="69"/>
      <c r="VTQ174" s="70"/>
      <c r="VTR174" s="67"/>
      <c r="VTS174" s="68"/>
      <c r="VTT174" s="69"/>
      <c r="VTU174" s="70"/>
      <c r="VTV174" s="67"/>
      <c r="VTW174" s="68"/>
      <c r="VTX174" s="69"/>
      <c r="VTY174" s="70"/>
      <c r="VTZ174" s="67"/>
      <c r="VUA174" s="68"/>
      <c r="VUB174" s="69"/>
      <c r="VUC174" s="70"/>
      <c r="VUD174" s="67"/>
      <c r="VUE174" s="68"/>
      <c r="VUF174" s="69"/>
      <c r="VUG174" s="70"/>
      <c r="VUH174" s="67"/>
      <c r="VUI174" s="68"/>
      <c r="VUJ174" s="69"/>
      <c r="VUK174" s="70"/>
      <c r="VUL174" s="67"/>
      <c r="VUM174" s="68"/>
      <c r="VUN174" s="69"/>
      <c r="VUO174" s="70"/>
      <c r="VUP174" s="67"/>
      <c r="VUQ174" s="68"/>
      <c r="VUR174" s="69"/>
      <c r="VUS174" s="70"/>
      <c r="VUT174" s="67"/>
      <c r="VUU174" s="68"/>
      <c r="VUV174" s="69"/>
      <c r="VUW174" s="70"/>
      <c r="VUX174" s="67"/>
      <c r="VUY174" s="68"/>
      <c r="VUZ174" s="69"/>
      <c r="VVA174" s="70"/>
      <c r="VVB174" s="67"/>
      <c r="VVC174" s="68"/>
      <c r="VVD174" s="69"/>
      <c r="VVE174" s="70"/>
      <c r="VVF174" s="67"/>
      <c r="VVG174" s="68"/>
      <c r="VVH174" s="69"/>
      <c r="VVI174" s="70"/>
      <c r="VVJ174" s="67"/>
      <c r="VVK174" s="68"/>
      <c r="VVL174" s="69"/>
      <c r="VVM174" s="70"/>
      <c r="VVN174" s="67"/>
      <c r="VVO174" s="68"/>
      <c r="VVP174" s="69"/>
      <c r="VVQ174" s="70"/>
      <c r="VVR174" s="67"/>
      <c r="VVS174" s="68"/>
      <c r="VVT174" s="69"/>
      <c r="VVU174" s="70"/>
      <c r="VVV174" s="67"/>
      <c r="VVW174" s="68"/>
      <c r="VVX174" s="69"/>
      <c r="VVY174" s="70"/>
      <c r="VVZ174" s="67"/>
      <c r="VWA174" s="68"/>
      <c r="VWB174" s="69"/>
      <c r="VWC174" s="70"/>
      <c r="VWD174" s="67"/>
      <c r="VWE174" s="68"/>
      <c r="VWF174" s="69"/>
      <c r="VWG174" s="70"/>
      <c r="VWH174" s="67"/>
      <c r="VWI174" s="68"/>
      <c r="VWJ174" s="69"/>
      <c r="VWK174" s="70"/>
      <c r="VWL174" s="67"/>
      <c r="VWM174" s="68"/>
      <c r="VWN174" s="69"/>
      <c r="VWO174" s="70"/>
      <c r="VWP174" s="67"/>
      <c r="VWQ174" s="68"/>
      <c r="VWR174" s="69"/>
      <c r="VWS174" s="70"/>
      <c r="VWT174" s="67"/>
      <c r="VWU174" s="68"/>
      <c r="VWV174" s="69"/>
      <c r="VWW174" s="70"/>
      <c r="VWX174" s="67"/>
      <c r="VWY174" s="68"/>
      <c r="VWZ174" s="69"/>
      <c r="VXA174" s="70"/>
      <c r="VXB174" s="67"/>
      <c r="VXC174" s="68"/>
      <c r="VXD174" s="69"/>
      <c r="VXE174" s="70"/>
      <c r="VXF174" s="67"/>
      <c r="VXG174" s="68"/>
      <c r="VXH174" s="69"/>
      <c r="VXI174" s="70"/>
      <c r="VXJ174" s="67"/>
      <c r="VXK174" s="68"/>
      <c r="VXL174" s="69"/>
      <c r="VXM174" s="70"/>
      <c r="VXN174" s="67"/>
      <c r="VXO174" s="68"/>
      <c r="VXP174" s="69"/>
      <c r="VXQ174" s="70"/>
      <c r="VXR174" s="67"/>
      <c r="VXS174" s="68"/>
      <c r="VXT174" s="69"/>
      <c r="VXU174" s="70"/>
      <c r="VXV174" s="67"/>
      <c r="VXW174" s="68"/>
      <c r="VXX174" s="69"/>
      <c r="VXY174" s="70"/>
      <c r="VXZ174" s="67"/>
      <c r="VYA174" s="68"/>
      <c r="VYB174" s="69"/>
      <c r="VYC174" s="70"/>
      <c r="VYD174" s="67"/>
      <c r="VYE174" s="68"/>
      <c r="VYF174" s="69"/>
      <c r="VYG174" s="70"/>
      <c r="VYH174" s="67"/>
      <c r="VYI174" s="68"/>
      <c r="VYJ174" s="69"/>
      <c r="VYK174" s="70"/>
      <c r="VYL174" s="67"/>
      <c r="VYM174" s="68"/>
      <c r="VYN174" s="69"/>
      <c r="VYO174" s="70"/>
      <c r="VYP174" s="67"/>
      <c r="VYQ174" s="68"/>
      <c r="VYR174" s="69"/>
      <c r="VYS174" s="70"/>
      <c r="VYT174" s="67"/>
      <c r="VYU174" s="68"/>
      <c r="VYV174" s="69"/>
      <c r="VYW174" s="70"/>
      <c r="VYX174" s="67"/>
      <c r="VYY174" s="68"/>
      <c r="VYZ174" s="69"/>
      <c r="VZA174" s="70"/>
      <c r="VZB174" s="67"/>
      <c r="VZC174" s="68"/>
      <c r="VZD174" s="69"/>
      <c r="VZE174" s="70"/>
      <c r="VZF174" s="67"/>
      <c r="VZG174" s="68"/>
      <c r="VZH174" s="69"/>
      <c r="VZI174" s="70"/>
      <c r="VZJ174" s="67"/>
      <c r="VZK174" s="68"/>
      <c r="VZL174" s="69"/>
      <c r="VZM174" s="70"/>
      <c r="VZN174" s="67"/>
      <c r="VZO174" s="68"/>
      <c r="VZP174" s="69"/>
      <c r="VZQ174" s="70"/>
      <c r="VZR174" s="67"/>
      <c r="VZS174" s="68"/>
      <c r="VZT174" s="69"/>
      <c r="VZU174" s="70"/>
      <c r="VZV174" s="67"/>
      <c r="VZW174" s="68"/>
      <c r="VZX174" s="69"/>
      <c r="VZY174" s="70"/>
      <c r="VZZ174" s="67"/>
      <c r="WAA174" s="68"/>
      <c r="WAB174" s="69"/>
      <c r="WAC174" s="70"/>
      <c r="WAD174" s="67"/>
      <c r="WAE174" s="68"/>
      <c r="WAF174" s="69"/>
      <c r="WAG174" s="70"/>
      <c r="WAH174" s="67"/>
      <c r="WAI174" s="68"/>
      <c r="WAJ174" s="69"/>
      <c r="WAK174" s="70"/>
      <c r="WAL174" s="67"/>
      <c r="WAM174" s="68"/>
      <c r="WAN174" s="69"/>
      <c r="WAO174" s="70"/>
      <c r="WAP174" s="67"/>
      <c r="WAQ174" s="68"/>
      <c r="WAR174" s="69"/>
      <c r="WAS174" s="70"/>
      <c r="WAT174" s="67"/>
      <c r="WAU174" s="68"/>
      <c r="WAV174" s="69"/>
      <c r="WAW174" s="70"/>
      <c r="WAX174" s="67"/>
      <c r="WAY174" s="68"/>
      <c r="WAZ174" s="69"/>
      <c r="WBA174" s="70"/>
      <c r="WBB174" s="67"/>
      <c r="WBC174" s="68"/>
      <c r="WBD174" s="69"/>
      <c r="WBE174" s="70"/>
      <c r="WBF174" s="67"/>
      <c r="WBG174" s="68"/>
      <c r="WBH174" s="69"/>
      <c r="WBI174" s="70"/>
      <c r="WBJ174" s="67"/>
      <c r="WBK174" s="68"/>
      <c r="WBL174" s="69"/>
      <c r="WBM174" s="70"/>
      <c r="WBN174" s="67"/>
      <c r="WBO174" s="68"/>
      <c r="WBP174" s="69"/>
      <c r="WBQ174" s="70"/>
      <c r="WBR174" s="67"/>
      <c r="WBS174" s="68"/>
      <c r="WBT174" s="69"/>
      <c r="WBU174" s="70"/>
      <c r="WBV174" s="67"/>
      <c r="WBW174" s="68"/>
      <c r="WBX174" s="69"/>
      <c r="WBY174" s="70"/>
      <c r="WBZ174" s="67"/>
      <c r="WCA174" s="68"/>
      <c r="WCB174" s="69"/>
      <c r="WCC174" s="70"/>
      <c r="WCD174" s="67"/>
      <c r="WCE174" s="68"/>
      <c r="WCF174" s="69"/>
      <c r="WCG174" s="70"/>
      <c r="WCH174" s="67"/>
      <c r="WCI174" s="68"/>
      <c r="WCJ174" s="69"/>
      <c r="WCK174" s="70"/>
      <c r="WCL174" s="67"/>
      <c r="WCM174" s="68"/>
      <c r="WCN174" s="69"/>
      <c r="WCO174" s="70"/>
      <c r="WCP174" s="67"/>
      <c r="WCQ174" s="68"/>
      <c r="WCR174" s="69"/>
      <c r="WCS174" s="70"/>
      <c r="WCT174" s="67"/>
      <c r="WCU174" s="68"/>
      <c r="WCV174" s="69"/>
      <c r="WCW174" s="70"/>
      <c r="WCX174" s="67"/>
      <c r="WCY174" s="68"/>
      <c r="WCZ174" s="69"/>
      <c r="WDA174" s="70"/>
      <c r="WDB174" s="67"/>
      <c r="WDC174" s="68"/>
      <c r="WDD174" s="69"/>
      <c r="WDE174" s="70"/>
      <c r="WDF174" s="67"/>
      <c r="WDG174" s="68"/>
      <c r="WDH174" s="69"/>
      <c r="WDI174" s="70"/>
      <c r="WDJ174" s="67"/>
      <c r="WDK174" s="68"/>
      <c r="WDL174" s="69"/>
      <c r="WDM174" s="70"/>
      <c r="WDN174" s="67"/>
      <c r="WDO174" s="68"/>
      <c r="WDP174" s="69"/>
      <c r="WDQ174" s="70"/>
      <c r="WDR174" s="67"/>
      <c r="WDS174" s="68"/>
      <c r="WDT174" s="69"/>
      <c r="WDU174" s="70"/>
      <c r="WDV174" s="67"/>
      <c r="WDW174" s="68"/>
      <c r="WDX174" s="69"/>
      <c r="WDY174" s="70"/>
      <c r="WDZ174" s="67"/>
      <c r="WEA174" s="68"/>
      <c r="WEB174" s="69"/>
      <c r="WEC174" s="70"/>
      <c r="WED174" s="67"/>
      <c r="WEE174" s="68"/>
      <c r="WEF174" s="69"/>
      <c r="WEG174" s="70"/>
      <c r="WEH174" s="67"/>
      <c r="WEI174" s="68"/>
      <c r="WEJ174" s="69"/>
      <c r="WEK174" s="70"/>
      <c r="WEL174" s="67"/>
      <c r="WEM174" s="68"/>
      <c r="WEN174" s="69"/>
      <c r="WEO174" s="70"/>
      <c r="WEP174" s="67"/>
      <c r="WEQ174" s="68"/>
      <c r="WER174" s="69"/>
      <c r="WES174" s="70"/>
      <c r="WET174" s="67"/>
      <c r="WEU174" s="68"/>
      <c r="WEV174" s="69"/>
      <c r="WEW174" s="70"/>
      <c r="WEX174" s="67"/>
      <c r="WEY174" s="68"/>
      <c r="WEZ174" s="69"/>
      <c r="WFA174" s="70"/>
      <c r="WFB174" s="67"/>
      <c r="WFC174" s="68"/>
      <c r="WFD174" s="69"/>
      <c r="WFE174" s="70"/>
      <c r="WFF174" s="67"/>
      <c r="WFG174" s="68"/>
      <c r="WFH174" s="69"/>
      <c r="WFI174" s="70"/>
      <c r="WFJ174" s="67"/>
      <c r="WFK174" s="68"/>
      <c r="WFL174" s="69"/>
      <c r="WFM174" s="70"/>
      <c r="WFN174" s="67"/>
      <c r="WFO174" s="68"/>
      <c r="WFP174" s="69"/>
      <c r="WFQ174" s="70"/>
      <c r="WFR174" s="67"/>
      <c r="WFS174" s="68"/>
      <c r="WFT174" s="69"/>
      <c r="WFU174" s="70"/>
      <c r="WFV174" s="67"/>
      <c r="WFW174" s="68"/>
      <c r="WFX174" s="69"/>
      <c r="WFY174" s="70"/>
      <c r="WFZ174" s="67"/>
      <c r="WGA174" s="68"/>
      <c r="WGB174" s="69"/>
      <c r="WGC174" s="70"/>
      <c r="WGD174" s="67"/>
      <c r="WGE174" s="68"/>
      <c r="WGF174" s="69"/>
      <c r="WGG174" s="70"/>
      <c r="WGH174" s="67"/>
      <c r="WGI174" s="68"/>
      <c r="WGJ174" s="69"/>
      <c r="WGK174" s="70"/>
      <c r="WGL174" s="67"/>
      <c r="WGM174" s="68"/>
      <c r="WGN174" s="69"/>
      <c r="WGO174" s="70"/>
      <c r="WGP174" s="67"/>
      <c r="WGQ174" s="68"/>
      <c r="WGR174" s="69"/>
      <c r="WGS174" s="70"/>
      <c r="WGT174" s="67"/>
      <c r="WGU174" s="68"/>
      <c r="WGV174" s="69"/>
      <c r="WGW174" s="70"/>
      <c r="WGX174" s="67"/>
      <c r="WGY174" s="68"/>
      <c r="WGZ174" s="69"/>
      <c r="WHA174" s="70"/>
      <c r="WHB174" s="67"/>
      <c r="WHC174" s="68"/>
      <c r="WHD174" s="69"/>
      <c r="WHE174" s="70"/>
      <c r="WHF174" s="67"/>
      <c r="WHG174" s="68"/>
      <c r="WHH174" s="69"/>
      <c r="WHI174" s="70"/>
      <c r="WHJ174" s="67"/>
      <c r="WHK174" s="68"/>
      <c r="WHL174" s="69"/>
      <c r="WHM174" s="70"/>
      <c r="WHN174" s="67"/>
      <c r="WHO174" s="68"/>
      <c r="WHP174" s="69"/>
      <c r="WHQ174" s="70"/>
      <c r="WHR174" s="67"/>
      <c r="WHS174" s="68"/>
      <c r="WHT174" s="69"/>
      <c r="WHU174" s="70"/>
      <c r="WHV174" s="67"/>
      <c r="WHW174" s="68"/>
      <c r="WHX174" s="69"/>
      <c r="WHY174" s="70"/>
      <c r="WHZ174" s="67"/>
      <c r="WIA174" s="68"/>
      <c r="WIB174" s="69"/>
      <c r="WIC174" s="70"/>
      <c r="WID174" s="67"/>
      <c r="WIE174" s="68"/>
      <c r="WIF174" s="69"/>
      <c r="WIG174" s="70"/>
      <c r="WIH174" s="67"/>
      <c r="WII174" s="68"/>
      <c r="WIJ174" s="69"/>
      <c r="WIK174" s="70"/>
      <c r="WIL174" s="67"/>
      <c r="WIM174" s="68"/>
      <c r="WIN174" s="69"/>
      <c r="WIO174" s="70"/>
      <c r="WIP174" s="67"/>
      <c r="WIQ174" s="68"/>
      <c r="WIR174" s="69"/>
      <c r="WIS174" s="70"/>
      <c r="WIT174" s="67"/>
      <c r="WIU174" s="68"/>
      <c r="WIV174" s="69"/>
      <c r="WIW174" s="70"/>
      <c r="WIX174" s="67"/>
      <c r="WIY174" s="68"/>
      <c r="WIZ174" s="69"/>
      <c r="WJA174" s="70"/>
      <c r="WJB174" s="67"/>
      <c r="WJC174" s="68"/>
      <c r="WJD174" s="69"/>
      <c r="WJE174" s="70"/>
      <c r="WJF174" s="67"/>
      <c r="WJG174" s="68"/>
      <c r="WJH174" s="69"/>
      <c r="WJI174" s="70"/>
      <c r="WJJ174" s="67"/>
      <c r="WJK174" s="68"/>
      <c r="WJL174" s="69"/>
      <c r="WJM174" s="70"/>
      <c r="WJN174" s="67"/>
      <c r="WJO174" s="68"/>
      <c r="WJP174" s="69"/>
      <c r="WJQ174" s="70"/>
      <c r="WJR174" s="67"/>
      <c r="WJS174" s="68"/>
      <c r="WJT174" s="69"/>
      <c r="WJU174" s="70"/>
      <c r="WJV174" s="67"/>
      <c r="WJW174" s="68"/>
      <c r="WJX174" s="69"/>
      <c r="WJY174" s="70"/>
      <c r="WJZ174" s="67"/>
      <c r="WKA174" s="68"/>
      <c r="WKB174" s="69"/>
      <c r="WKC174" s="70"/>
      <c r="WKD174" s="67"/>
      <c r="WKE174" s="68"/>
      <c r="WKF174" s="69"/>
      <c r="WKG174" s="70"/>
      <c r="WKH174" s="67"/>
      <c r="WKI174" s="68"/>
      <c r="WKJ174" s="69"/>
      <c r="WKK174" s="70"/>
      <c r="WKL174" s="67"/>
      <c r="WKM174" s="68"/>
      <c r="WKN174" s="69"/>
      <c r="WKO174" s="70"/>
      <c r="WKP174" s="67"/>
      <c r="WKQ174" s="68"/>
      <c r="WKR174" s="69"/>
      <c r="WKS174" s="70"/>
      <c r="WKT174" s="67"/>
      <c r="WKU174" s="68"/>
      <c r="WKV174" s="69"/>
      <c r="WKW174" s="70"/>
      <c r="WKX174" s="67"/>
      <c r="WKY174" s="68"/>
      <c r="WKZ174" s="69"/>
      <c r="WLA174" s="70"/>
      <c r="WLB174" s="67"/>
      <c r="WLC174" s="68"/>
      <c r="WLD174" s="69"/>
      <c r="WLE174" s="70"/>
      <c r="WLF174" s="67"/>
      <c r="WLG174" s="68"/>
      <c r="WLH174" s="69"/>
      <c r="WLI174" s="70"/>
      <c r="WLJ174" s="67"/>
      <c r="WLK174" s="68"/>
      <c r="WLL174" s="69"/>
      <c r="WLM174" s="70"/>
      <c r="WLN174" s="67"/>
      <c r="WLO174" s="68"/>
      <c r="WLP174" s="69"/>
      <c r="WLQ174" s="70"/>
      <c r="WLR174" s="67"/>
      <c r="WLS174" s="68"/>
      <c r="WLT174" s="69"/>
      <c r="WLU174" s="70"/>
      <c r="WLV174" s="67"/>
      <c r="WLW174" s="68"/>
      <c r="WLX174" s="69"/>
      <c r="WLY174" s="70"/>
      <c r="WLZ174" s="67"/>
      <c r="WMA174" s="68"/>
      <c r="WMB174" s="69"/>
      <c r="WMC174" s="70"/>
      <c r="WMD174" s="67"/>
      <c r="WME174" s="68"/>
      <c r="WMF174" s="69"/>
      <c r="WMG174" s="70"/>
      <c r="WMH174" s="67"/>
      <c r="WMI174" s="68"/>
      <c r="WMJ174" s="69"/>
      <c r="WMK174" s="70"/>
      <c r="WML174" s="67"/>
      <c r="WMM174" s="68"/>
      <c r="WMN174" s="69"/>
      <c r="WMO174" s="70"/>
      <c r="WMP174" s="67"/>
      <c r="WMQ174" s="68"/>
      <c r="WMR174" s="69"/>
      <c r="WMS174" s="70"/>
      <c r="WMT174" s="67"/>
      <c r="WMU174" s="68"/>
      <c r="WMV174" s="69"/>
      <c r="WMW174" s="70"/>
      <c r="WMX174" s="67"/>
      <c r="WMY174" s="68"/>
      <c r="WMZ174" s="69"/>
      <c r="WNA174" s="70"/>
      <c r="WNB174" s="67"/>
      <c r="WNC174" s="68"/>
      <c r="WND174" s="69"/>
      <c r="WNE174" s="70"/>
      <c r="WNF174" s="67"/>
      <c r="WNG174" s="68"/>
      <c r="WNH174" s="69"/>
      <c r="WNI174" s="70"/>
      <c r="WNJ174" s="67"/>
      <c r="WNK174" s="68"/>
      <c r="WNL174" s="69"/>
      <c r="WNM174" s="70"/>
      <c r="WNN174" s="67"/>
      <c r="WNO174" s="68"/>
      <c r="WNP174" s="69"/>
      <c r="WNQ174" s="70"/>
      <c r="WNR174" s="67"/>
      <c r="WNS174" s="68"/>
      <c r="WNT174" s="69"/>
      <c r="WNU174" s="70"/>
      <c r="WNV174" s="67"/>
      <c r="WNW174" s="68"/>
      <c r="WNX174" s="69"/>
      <c r="WNY174" s="70"/>
      <c r="WNZ174" s="67"/>
      <c r="WOA174" s="68"/>
      <c r="WOB174" s="69"/>
      <c r="WOC174" s="70"/>
      <c r="WOD174" s="67"/>
      <c r="WOE174" s="68"/>
      <c r="WOF174" s="69"/>
      <c r="WOG174" s="70"/>
      <c r="WOH174" s="67"/>
      <c r="WOI174" s="68"/>
      <c r="WOJ174" s="69"/>
      <c r="WOK174" s="70"/>
      <c r="WOL174" s="67"/>
      <c r="WOM174" s="68"/>
      <c r="WON174" s="69"/>
      <c r="WOO174" s="70"/>
      <c r="WOP174" s="67"/>
      <c r="WOQ174" s="68"/>
      <c r="WOR174" s="69"/>
      <c r="WOS174" s="70"/>
      <c r="WOT174" s="67"/>
      <c r="WOU174" s="68"/>
      <c r="WOV174" s="69"/>
      <c r="WOW174" s="70"/>
      <c r="WOX174" s="67"/>
      <c r="WOY174" s="68"/>
      <c r="WOZ174" s="69"/>
      <c r="WPA174" s="70"/>
      <c r="WPB174" s="67"/>
      <c r="WPC174" s="68"/>
      <c r="WPD174" s="69"/>
      <c r="WPE174" s="70"/>
      <c r="WPF174" s="67"/>
      <c r="WPG174" s="68"/>
      <c r="WPH174" s="69"/>
      <c r="WPI174" s="70"/>
      <c r="WPJ174" s="67"/>
      <c r="WPK174" s="68"/>
      <c r="WPL174" s="69"/>
      <c r="WPM174" s="70"/>
      <c r="WPN174" s="67"/>
      <c r="WPO174" s="68"/>
      <c r="WPP174" s="69"/>
      <c r="WPQ174" s="70"/>
      <c r="WPR174" s="67"/>
      <c r="WPS174" s="68"/>
      <c r="WPT174" s="69"/>
      <c r="WPU174" s="70"/>
      <c r="WPV174" s="67"/>
      <c r="WPW174" s="68"/>
      <c r="WPX174" s="69"/>
      <c r="WPY174" s="70"/>
      <c r="WPZ174" s="67"/>
      <c r="WQA174" s="68"/>
      <c r="WQB174" s="69"/>
      <c r="WQC174" s="70"/>
      <c r="WQD174" s="67"/>
      <c r="WQE174" s="68"/>
      <c r="WQF174" s="69"/>
      <c r="WQG174" s="70"/>
      <c r="WQH174" s="67"/>
      <c r="WQI174" s="68"/>
      <c r="WQJ174" s="69"/>
      <c r="WQK174" s="70"/>
      <c r="WQL174" s="67"/>
      <c r="WQM174" s="68"/>
      <c r="WQN174" s="69"/>
      <c r="WQO174" s="70"/>
      <c r="WQP174" s="67"/>
      <c r="WQQ174" s="68"/>
      <c r="WQR174" s="69"/>
      <c r="WQS174" s="70"/>
      <c r="WQT174" s="67"/>
      <c r="WQU174" s="68"/>
      <c r="WQV174" s="69"/>
      <c r="WQW174" s="70"/>
      <c r="WQX174" s="67"/>
      <c r="WQY174" s="68"/>
      <c r="WQZ174" s="69"/>
      <c r="WRA174" s="70"/>
      <c r="WRB174" s="67"/>
      <c r="WRC174" s="68"/>
      <c r="WRD174" s="69"/>
      <c r="WRE174" s="70"/>
      <c r="WRF174" s="67"/>
      <c r="WRG174" s="68"/>
      <c r="WRH174" s="69"/>
      <c r="WRI174" s="70"/>
      <c r="WRJ174" s="67"/>
      <c r="WRK174" s="68"/>
      <c r="WRL174" s="69"/>
      <c r="WRM174" s="70"/>
      <c r="WRN174" s="67"/>
      <c r="WRO174" s="68"/>
      <c r="WRP174" s="69"/>
      <c r="WRQ174" s="70"/>
      <c r="WRR174" s="67"/>
      <c r="WRS174" s="68"/>
      <c r="WRT174" s="69"/>
      <c r="WRU174" s="70"/>
      <c r="WRV174" s="67"/>
      <c r="WRW174" s="68"/>
      <c r="WRX174" s="69"/>
      <c r="WRY174" s="70"/>
      <c r="WRZ174" s="67"/>
      <c r="WSA174" s="68"/>
      <c r="WSB174" s="69"/>
      <c r="WSC174" s="70"/>
      <c r="WSD174" s="67"/>
      <c r="WSE174" s="68"/>
      <c r="WSF174" s="69"/>
      <c r="WSG174" s="70"/>
      <c r="WSH174" s="67"/>
      <c r="WSI174" s="68"/>
      <c r="WSJ174" s="69"/>
      <c r="WSK174" s="70"/>
      <c r="WSL174" s="67"/>
      <c r="WSM174" s="68"/>
      <c r="WSN174" s="69"/>
      <c r="WSO174" s="70"/>
      <c r="WSP174" s="67"/>
      <c r="WSQ174" s="68"/>
      <c r="WSR174" s="69"/>
      <c r="WSS174" s="70"/>
      <c r="WST174" s="67"/>
      <c r="WSU174" s="68"/>
      <c r="WSV174" s="69"/>
      <c r="WSW174" s="70"/>
      <c r="WSX174" s="67"/>
      <c r="WSY174" s="68"/>
      <c r="WSZ174" s="69"/>
      <c r="WTA174" s="70"/>
      <c r="WTB174" s="67"/>
      <c r="WTC174" s="68"/>
      <c r="WTD174" s="69"/>
      <c r="WTE174" s="70"/>
      <c r="WTF174" s="67"/>
      <c r="WTG174" s="68"/>
      <c r="WTH174" s="69"/>
      <c r="WTI174" s="70"/>
      <c r="WTJ174" s="67"/>
      <c r="WTK174" s="68"/>
      <c r="WTL174" s="69"/>
      <c r="WTM174" s="70"/>
      <c r="WTN174" s="67"/>
      <c r="WTO174" s="68"/>
      <c r="WTP174" s="69"/>
      <c r="WTQ174" s="70"/>
      <c r="WTR174" s="67"/>
      <c r="WTS174" s="68"/>
      <c r="WTT174" s="69"/>
      <c r="WTU174" s="70"/>
      <c r="WTV174" s="67"/>
      <c r="WTW174" s="68"/>
      <c r="WTX174" s="69"/>
      <c r="WTY174" s="70"/>
      <c r="WTZ174" s="67"/>
      <c r="WUA174" s="68"/>
      <c r="WUB174" s="69"/>
      <c r="WUC174" s="70"/>
      <c r="WUD174" s="67"/>
      <c r="WUE174" s="68"/>
      <c r="WUF174" s="69"/>
      <c r="WUG174" s="70"/>
      <c r="WUH174" s="67"/>
      <c r="WUI174" s="68"/>
      <c r="WUJ174" s="69"/>
      <c r="WUK174" s="70"/>
      <c r="WUL174" s="67"/>
      <c r="WUM174" s="68"/>
      <c r="WUN174" s="69"/>
      <c r="WUO174" s="70"/>
      <c r="WUP174" s="67"/>
      <c r="WUQ174" s="68"/>
      <c r="WUR174" s="69"/>
      <c r="WUS174" s="70"/>
      <c r="WUT174" s="67"/>
      <c r="WUU174" s="68"/>
      <c r="WUV174" s="69"/>
      <c r="WUW174" s="70"/>
      <c r="WUX174" s="67"/>
      <c r="WUY174" s="68"/>
      <c r="WUZ174" s="69"/>
      <c r="WVA174" s="70"/>
      <c r="WVB174" s="67"/>
      <c r="WVC174" s="68"/>
      <c r="WVD174" s="69"/>
      <c r="WVE174" s="70"/>
      <c r="WVF174" s="67"/>
      <c r="WVG174" s="68"/>
      <c r="WVH174" s="69"/>
      <c r="WVI174" s="70"/>
      <c r="WVJ174" s="67"/>
      <c r="WVK174" s="68"/>
      <c r="WVL174" s="69"/>
      <c r="WVM174" s="70"/>
      <c r="WVN174" s="67"/>
      <c r="WVO174" s="68"/>
      <c r="WVP174" s="69"/>
      <c r="WVQ174" s="70"/>
      <c r="WVR174" s="67"/>
      <c r="WVS174" s="68"/>
      <c r="WVT174" s="69"/>
      <c r="WVU174" s="70"/>
      <c r="WVV174" s="67"/>
      <c r="WVW174" s="68"/>
      <c r="WVX174" s="69"/>
      <c r="WVY174" s="70"/>
      <c r="WVZ174" s="67"/>
      <c r="WWA174" s="68"/>
      <c r="WWB174" s="69"/>
      <c r="WWC174" s="70"/>
      <c r="WWD174" s="67"/>
      <c r="WWE174" s="68"/>
      <c r="WWF174" s="69"/>
      <c r="WWG174" s="70"/>
      <c r="WWH174" s="67"/>
      <c r="WWI174" s="68"/>
      <c r="WWJ174" s="69"/>
      <c r="WWK174" s="70"/>
      <c r="WWL174" s="67"/>
      <c r="WWM174" s="68"/>
      <c r="WWN174" s="69"/>
      <c r="WWO174" s="70"/>
      <c r="WWP174" s="67"/>
      <c r="WWQ174" s="68"/>
      <c r="WWR174" s="69"/>
      <c r="WWS174" s="70"/>
      <c r="WWT174" s="67"/>
      <c r="WWU174" s="68"/>
      <c r="WWV174" s="69"/>
      <c r="WWW174" s="70"/>
      <c r="WWX174" s="67"/>
      <c r="WWY174" s="68"/>
      <c r="WWZ174" s="69"/>
      <c r="WXA174" s="70"/>
      <c r="WXB174" s="67"/>
      <c r="WXC174" s="68"/>
      <c r="WXD174" s="69"/>
      <c r="WXE174" s="70"/>
      <c r="WXF174" s="67"/>
      <c r="WXG174" s="68"/>
      <c r="WXH174" s="69"/>
      <c r="WXI174" s="70"/>
      <c r="WXJ174" s="67"/>
      <c r="WXK174" s="68"/>
      <c r="WXL174" s="69"/>
      <c r="WXM174" s="70"/>
      <c r="WXN174" s="67"/>
      <c r="WXO174" s="68"/>
      <c r="WXP174" s="69"/>
      <c r="WXQ174" s="70"/>
      <c r="WXR174" s="67"/>
      <c r="WXS174" s="68"/>
      <c r="WXT174" s="69"/>
      <c r="WXU174" s="70"/>
      <c r="WXV174" s="67"/>
      <c r="WXW174" s="68"/>
      <c r="WXX174" s="69"/>
      <c r="WXY174" s="70"/>
      <c r="WXZ174" s="67"/>
      <c r="WYA174" s="68"/>
      <c r="WYB174" s="69"/>
      <c r="WYC174" s="70"/>
      <c r="WYD174" s="67"/>
      <c r="WYE174" s="68"/>
      <c r="WYF174" s="69"/>
      <c r="WYG174" s="70"/>
      <c r="WYH174" s="67"/>
      <c r="WYI174" s="68"/>
      <c r="WYJ174" s="69"/>
      <c r="WYK174" s="70"/>
      <c r="WYL174" s="67"/>
      <c r="WYM174" s="68"/>
      <c r="WYN174" s="69"/>
      <c r="WYO174" s="70"/>
      <c r="WYP174" s="67"/>
      <c r="WYQ174" s="68"/>
      <c r="WYR174" s="69"/>
      <c r="WYS174" s="70"/>
      <c r="WYT174" s="67"/>
      <c r="WYU174" s="68"/>
      <c r="WYV174" s="69"/>
      <c r="WYW174" s="70"/>
      <c r="WYX174" s="67"/>
      <c r="WYY174" s="68"/>
      <c r="WYZ174" s="69"/>
      <c r="WZA174" s="70"/>
      <c r="WZB174" s="67"/>
      <c r="WZC174" s="68"/>
      <c r="WZD174" s="69"/>
      <c r="WZE174" s="70"/>
      <c r="WZF174" s="67"/>
      <c r="WZG174" s="68"/>
      <c r="WZH174" s="69"/>
      <c r="WZI174" s="70"/>
      <c r="WZJ174" s="67"/>
      <c r="WZK174" s="68"/>
      <c r="WZL174" s="69"/>
      <c r="WZM174" s="70"/>
      <c r="WZN174" s="67"/>
      <c r="WZO174" s="68"/>
      <c r="WZP174" s="69"/>
      <c r="WZQ174" s="70"/>
      <c r="WZR174" s="67"/>
      <c r="WZS174" s="68"/>
      <c r="WZT174" s="69"/>
      <c r="WZU174" s="70"/>
      <c r="WZV174" s="67"/>
      <c r="WZW174" s="68"/>
      <c r="WZX174" s="69"/>
      <c r="WZY174" s="70"/>
      <c r="WZZ174" s="67"/>
      <c r="XAA174" s="68"/>
      <c r="XAB174" s="69"/>
      <c r="XAC174" s="70"/>
      <c r="XAD174" s="67"/>
      <c r="XAE174" s="68"/>
      <c r="XAF174" s="69"/>
      <c r="XAG174" s="70"/>
      <c r="XAH174" s="67"/>
      <c r="XAI174" s="68"/>
      <c r="XAJ174" s="69"/>
      <c r="XAK174" s="70"/>
      <c r="XAL174" s="67"/>
      <c r="XAM174" s="68"/>
      <c r="XAN174" s="69"/>
      <c r="XAO174" s="70"/>
      <c r="XAP174" s="67"/>
      <c r="XAQ174" s="68"/>
      <c r="XAR174" s="69"/>
      <c r="XAS174" s="70"/>
      <c r="XAT174" s="67"/>
      <c r="XAU174" s="68"/>
      <c r="XAV174" s="69"/>
      <c r="XAW174" s="70"/>
      <c r="XAX174" s="67"/>
      <c r="XAY174" s="68"/>
      <c r="XAZ174" s="69"/>
      <c r="XBA174" s="70"/>
      <c r="XBB174" s="67"/>
      <c r="XBC174" s="68"/>
      <c r="XBD174" s="69"/>
      <c r="XBE174" s="70"/>
      <c r="XBF174" s="67"/>
      <c r="XBG174" s="68"/>
      <c r="XBH174" s="69"/>
      <c r="XBI174" s="70"/>
      <c r="XBJ174" s="67"/>
      <c r="XBK174" s="68"/>
      <c r="XBL174" s="69"/>
      <c r="XBM174" s="70"/>
      <c r="XBN174" s="67"/>
      <c r="XBO174" s="68"/>
      <c r="XBP174" s="69"/>
      <c r="XBQ174" s="70"/>
      <c r="XBR174" s="67"/>
      <c r="XBS174" s="68"/>
      <c r="XBT174" s="69"/>
      <c r="XBU174" s="70"/>
      <c r="XBV174" s="67"/>
      <c r="XBW174" s="68"/>
      <c r="XBX174" s="69"/>
      <c r="XBY174" s="70"/>
      <c r="XBZ174" s="67"/>
      <c r="XCA174" s="68"/>
      <c r="XCB174" s="69"/>
      <c r="XCC174" s="70"/>
      <c r="XCD174" s="67"/>
      <c r="XCE174" s="68"/>
      <c r="XCF174" s="69"/>
      <c r="XCG174" s="70"/>
      <c r="XCH174" s="67"/>
      <c r="XCI174" s="68"/>
      <c r="XCJ174" s="69"/>
      <c r="XCK174" s="70"/>
      <c r="XCL174" s="67"/>
      <c r="XCM174" s="68"/>
      <c r="XCN174" s="69"/>
      <c r="XCO174" s="70"/>
      <c r="XCP174" s="67"/>
      <c r="XCQ174" s="68"/>
      <c r="XCR174" s="69"/>
      <c r="XCS174" s="70"/>
      <c r="XCT174" s="67"/>
      <c r="XCU174" s="68"/>
      <c r="XCV174" s="69"/>
      <c r="XCW174" s="70"/>
      <c r="XCX174" s="67"/>
      <c r="XCY174" s="68"/>
      <c r="XCZ174" s="69"/>
      <c r="XDA174" s="70"/>
      <c r="XDB174" s="67"/>
      <c r="XDC174" s="68"/>
      <c r="XDD174" s="69"/>
      <c r="XDE174" s="70"/>
      <c r="XDF174" s="67"/>
      <c r="XDG174" s="68"/>
      <c r="XDH174" s="69"/>
      <c r="XDI174" s="70"/>
      <c r="XDJ174" s="67"/>
      <c r="XDK174" s="68"/>
      <c r="XDL174" s="69"/>
      <c r="XDM174" s="70"/>
      <c r="XDN174" s="67"/>
      <c r="XDO174" s="68"/>
      <c r="XDP174" s="69"/>
      <c r="XDQ174" s="70"/>
      <c r="XDR174" s="67"/>
      <c r="XDS174" s="68"/>
      <c r="XDT174" s="69"/>
      <c r="XDU174" s="70"/>
      <c r="XDV174" s="67"/>
      <c r="XDW174" s="68"/>
      <c r="XDX174" s="69"/>
      <c r="XDY174" s="70"/>
      <c r="XDZ174" s="67"/>
      <c r="XEA174" s="68"/>
      <c r="XEB174" s="69"/>
      <c r="XEC174" s="70"/>
      <c r="XED174" s="67"/>
      <c r="XEE174" s="68"/>
      <c r="XEF174" s="69"/>
      <c r="XEG174" s="70"/>
      <c r="XEH174" s="67"/>
      <c r="XEI174" s="68"/>
      <c r="XEJ174" s="69"/>
      <c r="XEK174" s="70"/>
      <c r="XEL174" s="67"/>
      <c r="XEM174" s="68"/>
      <c r="XEN174" s="69"/>
      <c r="XEO174" s="70"/>
      <c r="XEP174" s="67"/>
      <c r="XEQ174" s="68"/>
      <c r="XER174" s="69"/>
      <c r="XES174" s="70"/>
      <c r="XET174" s="67"/>
      <c r="XEU174" s="68"/>
      <c r="XEV174" s="69"/>
      <c r="XEW174" s="70"/>
      <c r="XEX174" s="67"/>
      <c r="XEY174" s="68"/>
      <c r="XEZ174" s="69"/>
      <c r="XFA174" s="70"/>
    </row>
    <row r="175" spans="1:16381" x14ac:dyDescent="0.25">
      <c r="A175" s="85"/>
      <c r="B175" s="76" t="s">
        <v>222</v>
      </c>
      <c r="C175" s="16"/>
      <c r="D175" s="16"/>
      <c r="E175" s="188"/>
      <c r="F175" s="173"/>
      <c r="G175" s="78"/>
      <c r="H175" s="283"/>
    </row>
    <row r="176" spans="1:16381" x14ac:dyDescent="0.25">
      <c r="A176" s="85" t="s">
        <v>17</v>
      </c>
      <c r="B176" s="21" t="s">
        <v>224</v>
      </c>
      <c r="C176" s="16" t="s">
        <v>19</v>
      </c>
      <c r="D176" s="10">
        <f>7+3</f>
        <v>10</v>
      </c>
      <c r="E176" s="182"/>
      <c r="F176" s="173"/>
      <c r="G176" s="173"/>
      <c r="H176" s="284"/>
    </row>
    <row r="177" spans="1:8" ht="26.25" x14ac:dyDescent="0.25">
      <c r="A177" s="85" t="s">
        <v>38</v>
      </c>
      <c r="B177" s="32" t="s">
        <v>244</v>
      </c>
      <c r="C177" s="16" t="s">
        <v>19</v>
      </c>
      <c r="D177" s="58">
        <v>1</v>
      </c>
      <c r="E177" s="182"/>
      <c r="F177" s="173"/>
      <c r="G177" s="173"/>
      <c r="H177" s="284"/>
    </row>
    <row r="178" spans="1:8" x14ac:dyDescent="0.25">
      <c r="A178" s="85" t="s">
        <v>22</v>
      </c>
      <c r="B178" s="21" t="s">
        <v>191</v>
      </c>
      <c r="C178" s="16" t="s">
        <v>14</v>
      </c>
      <c r="D178" s="10">
        <f>+D13</f>
        <v>65</v>
      </c>
      <c r="E178" s="182"/>
      <c r="F178" s="182"/>
      <c r="G178" s="173"/>
      <c r="H178" s="284"/>
    </row>
    <row r="179" spans="1:8" x14ac:dyDescent="0.25">
      <c r="A179" s="106"/>
      <c r="B179" s="76" t="s">
        <v>186</v>
      </c>
      <c r="C179" s="16"/>
      <c r="D179" s="10"/>
      <c r="E179" s="188"/>
      <c r="F179" s="173"/>
      <c r="G179" s="78"/>
      <c r="H179" s="283"/>
    </row>
    <row r="180" spans="1:8" ht="26.25" x14ac:dyDescent="0.25">
      <c r="A180" s="85" t="s">
        <v>23</v>
      </c>
      <c r="B180" s="32" t="s">
        <v>245</v>
      </c>
      <c r="C180" s="154" t="s">
        <v>66</v>
      </c>
      <c r="D180" s="155">
        <v>1</v>
      </c>
      <c r="E180" s="183"/>
      <c r="F180" s="173"/>
      <c r="G180" s="156"/>
      <c r="H180" s="284"/>
    </row>
    <row r="181" spans="1:8" x14ac:dyDescent="0.25">
      <c r="A181" s="85"/>
      <c r="B181" s="277"/>
      <c r="C181" s="16"/>
      <c r="D181" s="16"/>
      <c r="E181" s="185"/>
      <c r="F181" s="173"/>
      <c r="G181" s="78"/>
      <c r="H181" s="283"/>
    </row>
    <row r="182" spans="1:8" x14ac:dyDescent="0.25">
      <c r="A182" s="105">
        <v>17</v>
      </c>
      <c r="B182" s="46" t="s">
        <v>67</v>
      </c>
      <c r="C182" s="18"/>
      <c r="D182" s="19"/>
      <c r="E182" s="169"/>
      <c r="F182" s="207"/>
      <c r="G182" s="215"/>
      <c r="H182" s="287"/>
    </row>
    <row r="183" spans="1:8" ht="26.25" x14ac:dyDescent="0.25">
      <c r="A183" s="85" t="s">
        <v>6</v>
      </c>
      <c r="B183" s="31" t="s">
        <v>116</v>
      </c>
      <c r="C183" s="230" t="s">
        <v>66</v>
      </c>
      <c r="D183" s="155">
        <v>1</v>
      </c>
      <c r="E183" s="173"/>
      <c r="F183" s="173"/>
      <c r="G183" s="173"/>
      <c r="H183" s="294"/>
    </row>
    <row r="184" spans="1:8" hidden="1" x14ac:dyDescent="0.25">
      <c r="A184" s="117" t="s">
        <v>8</v>
      </c>
      <c r="B184" s="231" t="s">
        <v>68</v>
      </c>
      <c r="C184" s="232"/>
      <c r="D184" s="155">
        <v>1</v>
      </c>
      <c r="E184" s="240"/>
      <c r="F184" s="173"/>
      <c r="G184" s="173"/>
      <c r="H184" s="294"/>
    </row>
    <row r="185" spans="1:8" hidden="1" x14ac:dyDescent="0.25">
      <c r="A185" s="117"/>
      <c r="B185" s="231" t="s">
        <v>69</v>
      </c>
      <c r="C185" s="232" t="s">
        <v>7</v>
      </c>
      <c r="D185" s="155">
        <v>1</v>
      </c>
      <c r="E185" s="240"/>
      <c r="F185" s="173"/>
      <c r="G185" s="173"/>
      <c r="H185" s="294"/>
    </row>
    <row r="186" spans="1:8" hidden="1" x14ac:dyDescent="0.25">
      <c r="A186" s="117" t="s">
        <v>8</v>
      </c>
      <c r="B186" s="231" t="s">
        <v>70</v>
      </c>
      <c r="C186" s="232"/>
      <c r="D186" s="155">
        <v>1</v>
      </c>
      <c r="E186" s="240"/>
      <c r="F186" s="173"/>
      <c r="G186" s="173"/>
      <c r="H186" s="294"/>
    </row>
    <row r="187" spans="1:8" hidden="1" x14ac:dyDescent="0.25">
      <c r="A187" s="117"/>
      <c r="B187" s="231" t="s">
        <v>71</v>
      </c>
      <c r="C187" s="232" t="s">
        <v>7</v>
      </c>
      <c r="D187" s="155">
        <v>1</v>
      </c>
      <c r="E187" s="240"/>
      <c r="F187" s="173"/>
      <c r="G187" s="173"/>
      <c r="H187" s="294"/>
    </row>
    <row r="188" spans="1:8" ht="26.25" x14ac:dyDescent="0.25">
      <c r="A188" s="85" t="s">
        <v>8</v>
      </c>
      <c r="B188" s="31" t="s">
        <v>117</v>
      </c>
      <c r="C188" s="230" t="s">
        <v>66</v>
      </c>
      <c r="D188" s="155">
        <v>1</v>
      </c>
      <c r="E188" s="173"/>
      <c r="F188" s="173"/>
      <c r="G188" s="173"/>
      <c r="H188" s="294"/>
    </row>
    <row r="189" spans="1:8" ht="26.25" x14ac:dyDescent="0.25">
      <c r="A189" s="85" t="s">
        <v>11</v>
      </c>
      <c r="B189" s="31" t="s">
        <v>118</v>
      </c>
      <c r="C189" s="230" t="s">
        <v>66</v>
      </c>
      <c r="D189" s="155">
        <v>1</v>
      </c>
      <c r="E189" s="173"/>
      <c r="F189" s="173"/>
      <c r="G189" s="173"/>
      <c r="H189" s="294"/>
    </row>
    <row r="190" spans="1:8" ht="25.5" x14ac:dyDescent="0.25">
      <c r="A190" s="85" t="s">
        <v>6</v>
      </c>
      <c r="B190" s="233" t="s">
        <v>119</v>
      </c>
      <c r="C190" s="230" t="s">
        <v>19</v>
      </c>
      <c r="D190" s="155">
        <v>1</v>
      </c>
      <c r="E190" s="173"/>
      <c r="F190" s="173"/>
      <c r="G190" s="173"/>
      <c r="H190" s="294"/>
    </row>
    <row r="191" spans="1:8" ht="26.25" x14ac:dyDescent="0.25">
      <c r="A191" s="85" t="s">
        <v>12</v>
      </c>
      <c r="B191" s="31" t="s">
        <v>120</v>
      </c>
      <c r="C191" s="230" t="s">
        <v>19</v>
      </c>
      <c r="D191" s="234">
        <v>2</v>
      </c>
      <c r="E191" s="173"/>
      <c r="F191" s="173"/>
      <c r="G191" s="173"/>
      <c r="H191" s="294"/>
    </row>
    <row r="192" spans="1:8" x14ac:dyDescent="0.25">
      <c r="A192" s="85"/>
      <c r="B192" s="8" t="s">
        <v>133</v>
      </c>
      <c r="C192" s="230" t="s">
        <v>19</v>
      </c>
      <c r="D192" s="234">
        <v>1</v>
      </c>
      <c r="E192" s="173"/>
      <c r="F192" s="173"/>
      <c r="G192" s="173"/>
      <c r="H192" s="294"/>
    </row>
    <row r="193" spans="1:8" x14ac:dyDescent="0.25">
      <c r="A193" s="85"/>
      <c r="B193" s="8" t="s">
        <v>121</v>
      </c>
      <c r="C193" s="230" t="s">
        <v>66</v>
      </c>
      <c r="D193" s="234">
        <v>1</v>
      </c>
      <c r="E193" s="173"/>
      <c r="F193" s="173"/>
      <c r="G193" s="173"/>
      <c r="H193" s="294"/>
    </row>
    <row r="194" spans="1:8" x14ac:dyDescent="0.25">
      <c r="A194" s="85" t="s">
        <v>13</v>
      </c>
      <c r="B194" s="8" t="s">
        <v>223</v>
      </c>
      <c r="C194" s="230" t="s">
        <v>66</v>
      </c>
      <c r="D194" s="234">
        <v>1</v>
      </c>
      <c r="E194" s="173"/>
      <c r="F194" s="173"/>
      <c r="G194" s="173"/>
      <c r="H194" s="294"/>
    </row>
    <row r="195" spans="1:8" x14ac:dyDescent="0.25">
      <c r="A195" s="85"/>
      <c r="B195" s="8" t="s">
        <v>122</v>
      </c>
      <c r="C195" s="230" t="s">
        <v>66</v>
      </c>
      <c r="D195" s="234">
        <v>1</v>
      </c>
      <c r="E195" s="173"/>
      <c r="F195" s="173"/>
      <c r="G195" s="173"/>
      <c r="H195" s="294"/>
    </row>
    <row r="196" spans="1:8" x14ac:dyDescent="0.25">
      <c r="A196" s="117"/>
      <c r="B196" s="8" t="s">
        <v>78</v>
      </c>
      <c r="C196" s="230" t="s">
        <v>66</v>
      </c>
      <c r="D196" s="234">
        <v>1</v>
      </c>
      <c r="E196" s="173"/>
      <c r="F196" s="173"/>
      <c r="G196" s="173"/>
      <c r="H196" s="294"/>
    </row>
    <row r="197" spans="1:8" x14ac:dyDescent="0.25">
      <c r="A197" s="85"/>
      <c r="B197" s="8" t="s">
        <v>72</v>
      </c>
      <c r="C197" s="230" t="s">
        <v>66</v>
      </c>
      <c r="D197" s="234">
        <v>1</v>
      </c>
      <c r="E197" s="173"/>
      <c r="F197" s="173"/>
      <c r="G197" s="173"/>
      <c r="H197" s="294"/>
    </row>
    <row r="198" spans="1:8" x14ac:dyDescent="0.25">
      <c r="A198" s="108" t="s">
        <v>17</v>
      </c>
      <c r="B198" s="8" t="s">
        <v>73</v>
      </c>
      <c r="C198" s="235" t="s">
        <v>19</v>
      </c>
      <c r="D198" s="234">
        <v>1</v>
      </c>
      <c r="E198" s="173"/>
      <c r="F198" s="173"/>
      <c r="G198" s="173"/>
      <c r="H198" s="294"/>
    </row>
    <row r="199" spans="1:8" hidden="1" x14ac:dyDescent="0.25">
      <c r="A199" s="85" t="s">
        <v>42</v>
      </c>
      <c r="B199" s="231" t="s">
        <v>75</v>
      </c>
      <c r="C199" s="232" t="s">
        <v>7</v>
      </c>
      <c r="D199" s="236">
        <v>0</v>
      </c>
      <c r="E199" s="173"/>
      <c r="F199" s="173"/>
      <c r="G199" s="173"/>
      <c r="H199" s="294"/>
    </row>
    <row r="200" spans="1:8" hidden="1" x14ac:dyDescent="0.25">
      <c r="A200" s="117"/>
      <c r="B200" s="231" t="s">
        <v>76</v>
      </c>
      <c r="C200" s="237"/>
      <c r="D200" s="238"/>
      <c r="E200" s="173"/>
      <c r="F200" s="173"/>
      <c r="G200" s="173"/>
      <c r="H200" s="294"/>
    </row>
    <row r="201" spans="1:8" hidden="1" x14ac:dyDescent="0.25">
      <c r="A201" s="117"/>
      <c r="B201" s="231" t="s">
        <v>77</v>
      </c>
      <c r="C201" s="232" t="s">
        <v>74</v>
      </c>
      <c r="D201" s="236">
        <v>0</v>
      </c>
      <c r="E201" s="173"/>
      <c r="F201" s="173"/>
      <c r="G201" s="173"/>
      <c r="H201" s="294"/>
    </row>
    <row r="202" spans="1:8" x14ac:dyDescent="0.25">
      <c r="A202" s="117"/>
      <c r="B202" s="239" t="s">
        <v>225</v>
      </c>
      <c r="C202" s="230" t="s">
        <v>66</v>
      </c>
      <c r="D202" s="234">
        <v>1</v>
      </c>
      <c r="E202" s="173"/>
      <c r="F202" s="173"/>
      <c r="G202" s="173"/>
      <c r="H202" s="294"/>
    </row>
    <row r="203" spans="1:8" x14ac:dyDescent="0.25">
      <c r="A203" s="85" t="s">
        <v>38</v>
      </c>
      <c r="B203" s="8" t="s">
        <v>93</v>
      </c>
      <c r="C203" s="230" t="s">
        <v>19</v>
      </c>
      <c r="D203" s="234">
        <v>2</v>
      </c>
      <c r="E203" s="173"/>
      <c r="F203" s="173"/>
      <c r="G203" s="173"/>
      <c r="H203" s="294"/>
    </row>
    <row r="204" spans="1:8" x14ac:dyDescent="0.25">
      <c r="A204" s="85" t="s">
        <v>22</v>
      </c>
      <c r="B204" s="8" t="s">
        <v>94</v>
      </c>
      <c r="C204" s="230" t="s">
        <v>19</v>
      </c>
      <c r="D204" s="234">
        <v>1</v>
      </c>
      <c r="E204" s="173"/>
      <c r="F204" s="173"/>
      <c r="G204" s="173"/>
      <c r="H204" s="294"/>
    </row>
    <row r="205" spans="1:8" x14ac:dyDescent="0.25">
      <c r="A205" s="85"/>
      <c r="B205" s="75" t="s">
        <v>246</v>
      </c>
      <c r="C205" s="230"/>
      <c r="D205" s="234"/>
      <c r="E205" s="240"/>
      <c r="F205" s="173"/>
      <c r="G205" s="78"/>
      <c r="H205" s="283"/>
    </row>
    <row r="206" spans="1:8" x14ac:dyDescent="0.25">
      <c r="A206" s="85"/>
      <c r="B206" s="241" t="s">
        <v>123</v>
      </c>
      <c r="C206" s="230" t="s">
        <v>19</v>
      </c>
      <c r="D206" s="234">
        <v>1</v>
      </c>
      <c r="E206" s="242"/>
      <c r="F206" s="242"/>
      <c r="G206" s="242"/>
      <c r="H206" s="295"/>
    </row>
    <row r="207" spans="1:8" x14ac:dyDescent="0.25">
      <c r="A207" s="85"/>
      <c r="B207" s="241" t="s">
        <v>247</v>
      </c>
      <c r="C207" s="230" t="s">
        <v>19</v>
      </c>
      <c r="D207" s="234">
        <v>1</v>
      </c>
      <c r="E207" s="242"/>
      <c r="F207" s="242"/>
      <c r="G207" s="242"/>
      <c r="H207" s="296"/>
    </row>
    <row r="208" spans="1:8" x14ac:dyDescent="0.25">
      <c r="A208" s="85"/>
      <c r="B208" s="8" t="s">
        <v>248</v>
      </c>
      <c r="C208" s="230" t="s">
        <v>19</v>
      </c>
      <c r="D208" s="234">
        <v>1</v>
      </c>
      <c r="E208" s="242"/>
      <c r="F208" s="242"/>
      <c r="G208" s="242"/>
      <c r="H208" s="296"/>
    </row>
    <row r="209" spans="1:8" x14ac:dyDescent="0.25">
      <c r="A209" s="85"/>
      <c r="B209" s="76" t="s">
        <v>126</v>
      </c>
      <c r="C209" s="230"/>
      <c r="D209" s="234"/>
      <c r="E209" s="240"/>
      <c r="F209" s="173"/>
      <c r="G209" s="78"/>
      <c r="H209" s="283"/>
    </row>
    <row r="210" spans="1:8" x14ac:dyDescent="0.25">
      <c r="A210" s="85"/>
      <c r="B210" s="8" t="s">
        <v>124</v>
      </c>
      <c r="C210" s="230" t="s">
        <v>19</v>
      </c>
      <c r="D210" s="234">
        <v>1</v>
      </c>
      <c r="E210" s="242"/>
      <c r="F210" s="173"/>
      <c r="G210" s="173"/>
      <c r="H210" s="284"/>
    </row>
    <row r="211" spans="1:8" x14ac:dyDescent="0.25">
      <c r="A211" s="85"/>
      <c r="B211" s="8" t="s">
        <v>127</v>
      </c>
      <c r="C211" s="230" t="s">
        <v>19</v>
      </c>
      <c r="D211" s="234">
        <v>1</v>
      </c>
      <c r="E211" s="242"/>
      <c r="F211" s="173"/>
      <c r="G211" s="173"/>
      <c r="H211" s="284"/>
    </row>
    <row r="212" spans="1:8" x14ac:dyDescent="0.25">
      <c r="A212" s="85"/>
      <c r="B212" s="75" t="s">
        <v>128</v>
      </c>
      <c r="C212" s="230"/>
      <c r="D212" s="234"/>
      <c r="E212" s="240"/>
      <c r="F212" s="173"/>
      <c r="G212" s="78"/>
      <c r="H212" s="283"/>
    </row>
    <row r="213" spans="1:8" x14ac:dyDescent="0.25">
      <c r="A213" s="85"/>
      <c r="B213" s="75" t="s">
        <v>255</v>
      </c>
      <c r="C213" s="230"/>
      <c r="D213" s="234"/>
      <c r="E213" s="240"/>
      <c r="F213" s="173"/>
      <c r="G213" s="78"/>
      <c r="H213" s="283"/>
    </row>
    <row r="214" spans="1:8" x14ac:dyDescent="0.25">
      <c r="A214" s="85"/>
      <c r="B214" s="8" t="s">
        <v>130</v>
      </c>
      <c r="C214" s="230" t="s">
        <v>19</v>
      </c>
      <c r="D214" s="234">
        <v>1</v>
      </c>
      <c r="E214" s="242"/>
      <c r="F214" s="173"/>
      <c r="G214" s="173"/>
      <c r="H214" s="284"/>
    </row>
    <row r="215" spans="1:8" x14ac:dyDescent="0.25">
      <c r="A215" s="85"/>
      <c r="B215" s="8" t="s">
        <v>129</v>
      </c>
      <c r="C215" s="230" t="s">
        <v>19</v>
      </c>
      <c r="D215" s="234">
        <v>1</v>
      </c>
      <c r="E215" s="242"/>
      <c r="F215" s="173"/>
      <c r="G215" s="173"/>
      <c r="H215" s="284"/>
    </row>
    <row r="216" spans="1:8" x14ac:dyDescent="0.25">
      <c r="A216" s="85"/>
      <c r="B216" s="8" t="s">
        <v>131</v>
      </c>
      <c r="C216" s="230" t="s">
        <v>19</v>
      </c>
      <c r="D216" s="234">
        <v>1</v>
      </c>
      <c r="E216" s="242"/>
      <c r="F216" s="173"/>
      <c r="G216" s="173"/>
      <c r="H216" s="284"/>
    </row>
    <row r="217" spans="1:8" x14ac:dyDescent="0.25">
      <c r="A217" s="85"/>
      <c r="B217" s="8" t="s">
        <v>132</v>
      </c>
      <c r="C217" s="230" t="s">
        <v>19</v>
      </c>
      <c r="D217" s="234">
        <v>1</v>
      </c>
      <c r="E217" s="242"/>
      <c r="F217" s="173"/>
      <c r="G217" s="173"/>
      <c r="H217" s="284"/>
    </row>
    <row r="218" spans="1:8" x14ac:dyDescent="0.25">
      <c r="A218" s="85"/>
      <c r="B218" s="8" t="s">
        <v>125</v>
      </c>
      <c r="C218" s="230" t="s">
        <v>19</v>
      </c>
      <c r="D218" s="234">
        <v>1</v>
      </c>
      <c r="E218" s="242"/>
      <c r="F218" s="173"/>
      <c r="G218" s="173"/>
      <c r="H218" s="284"/>
    </row>
    <row r="219" spans="1:8" x14ac:dyDescent="0.25">
      <c r="A219" s="85"/>
      <c r="B219" s="8"/>
      <c r="C219" s="230"/>
      <c r="D219" s="234"/>
      <c r="E219" s="240"/>
      <c r="F219" s="173"/>
      <c r="G219" s="78"/>
      <c r="H219" s="283"/>
    </row>
    <row r="220" spans="1:8" x14ac:dyDescent="0.25">
      <c r="A220" s="105">
        <v>19</v>
      </c>
      <c r="B220" s="81" t="s">
        <v>226</v>
      </c>
      <c r="C220" s="148"/>
      <c r="D220" s="149"/>
      <c r="E220" s="189"/>
      <c r="F220" s="207"/>
      <c r="G220" s="215"/>
      <c r="H220" s="287"/>
    </row>
    <row r="221" spans="1:8" hidden="1" x14ac:dyDescent="0.25">
      <c r="A221" s="118"/>
      <c r="B221" s="8" t="s">
        <v>79</v>
      </c>
      <c r="C221" s="235" t="s">
        <v>19</v>
      </c>
      <c r="D221" s="94">
        <v>0</v>
      </c>
      <c r="E221" s="243"/>
      <c r="F221" s="173"/>
      <c r="G221" s="78"/>
      <c r="H221" s="283"/>
    </row>
    <row r="222" spans="1:8" x14ac:dyDescent="0.25">
      <c r="A222" s="118"/>
      <c r="B222" s="8" t="s">
        <v>249</v>
      </c>
      <c r="C222" s="235" t="s">
        <v>66</v>
      </c>
      <c r="D222" s="244">
        <v>1</v>
      </c>
      <c r="E222" s="245"/>
      <c r="F222" s="173"/>
      <c r="G222" s="173"/>
      <c r="H222" s="284"/>
    </row>
    <row r="223" spans="1:8" x14ac:dyDescent="0.25">
      <c r="A223" s="118"/>
      <c r="B223" s="8" t="s">
        <v>80</v>
      </c>
      <c r="C223" s="154" t="s">
        <v>19</v>
      </c>
      <c r="D223" s="234">
        <v>27</v>
      </c>
      <c r="E223" s="245"/>
      <c r="F223" s="245"/>
      <c r="G223" s="173"/>
      <c r="H223" s="284"/>
    </row>
    <row r="224" spans="1:8" x14ac:dyDescent="0.25">
      <c r="A224" s="119"/>
      <c r="B224" s="8" t="s">
        <v>81</v>
      </c>
      <c r="C224" s="154" t="s">
        <v>19</v>
      </c>
      <c r="D224" s="234">
        <v>26</v>
      </c>
      <c r="E224" s="245"/>
      <c r="F224" s="173"/>
      <c r="G224" s="173"/>
      <c r="H224" s="284"/>
    </row>
    <row r="225" spans="1:8" x14ac:dyDescent="0.25">
      <c r="A225" s="119"/>
      <c r="B225" s="8" t="s">
        <v>82</v>
      </c>
      <c r="C225" s="154" t="s">
        <v>19</v>
      </c>
      <c r="D225" s="234">
        <v>5</v>
      </c>
      <c r="E225" s="245"/>
      <c r="F225" s="164"/>
      <c r="G225" s="173"/>
      <c r="H225" s="284"/>
    </row>
    <row r="226" spans="1:8" x14ac:dyDescent="0.25">
      <c r="A226" s="119"/>
      <c r="B226" s="75" t="s">
        <v>257</v>
      </c>
      <c r="C226" s="154"/>
      <c r="D226" s="234"/>
      <c r="E226" s="246"/>
      <c r="F226" s="173"/>
      <c r="G226" s="78"/>
      <c r="H226" s="283"/>
    </row>
    <row r="227" spans="1:8" x14ac:dyDescent="0.25">
      <c r="A227" s="119"/>
      <c r="B227" s="8" t="s">
        <v>250</v>
      </c>
      <c r="C227" s="154" t="s">
        <v>19</v>
      </c>
      <c r="D227" s="234">
        <v>8</v>
      </c>
      <c r="E227" s="245"/>
      <c r="F227" s="173"/>
      <c r="G227" s="173"/>
      <c r="H227" s="284"/>
    </row>
    <row r="228" spans="1:8" x14ac:dyDescent="0.25">
      <c r="A228" s="119"/>
      <c r="B228" s="8" t="s">
        <v>251</v>
      </c>
      <c r="C228" s="154" t="s">
        <v>19</v>
      </c>
      <c r="D228" s="234">
        <v>5</v>
      </c>
      <c r="E228" s="245"/>
      <c r="F228" s="173"/>
      <c r="G228" s="173"/>
      <c r="H228" s="284"/>
    </row>
    <row r="229" spans="1:8" x14ac:dyDescent="0.25">
      <c r="A229" s="119"/>
      <c r="B229" s="8" t="s">
        <v>252</v>
      </c>
      <c r="C229" s="154" t="s">
        <v>19</v>
      </c>
      <c r="D229" s="234">
        <v>5</v>
      </c>
      <c r="E229" s="245"/>
      <c r="F229" s="173"/>
      <c r="G229" s="173"/>
      <c r="H229" s="284"/>
    </row>
    <row r="230" spans="1:8" x14ac:dyDescent="0.25">
      <c r="A230" s="119"/>
      <c r="B230" s="8" t="s">
        <v>253</v>
      </c>
      <c r="C230" s="154" t="s">
        <v>19</v>
      </c>
      <c r="D230" s="234">
        <v>3</v>
      </c>
      <c r="E230" s="245"/>
      <c r="F230" s="173"/>
      <c r="G230" s="173"/>
      <c r="H230" s="284"/>
    </row>
    <row r="231" spans="1:8" x14ac:dyDescent="0.25">
      <c r="A231" s="119"/>
      <c r="B231" s="8" t="s">
        <v>254</v>
      </c>
      <c r="C231" s="154" t="s">
        <v>19</v>
      </c>
      <c r="D231" s="234">
        <v>6</v>
      </c>
      <c r="E231" s="245"/>
      <c r="F231" s="173"/>
      <c r="G231" s="173"/>
      <c r="H231" s="284"/>
    </row>
    <row r="232" spans="1:8" x14ac:dyDescent="0.25">
      <c r="A232" s="105">
        <v>20</v>
      </c>
      <c r="B232" s="81" t="s">
        <v>182</v>
      </c>
      <c r="C232" s="123"/>
      <c r="D232" s="150"/>
      <c r="E232" s="190"/>
      <c r="F232" s="207"/>
      <c r="G232" s="215"/>
      <c r="H232" s="287"/>
    </row>
    <row r="233" spans="1:8" x14ac:dyDescent="0.25">
      <c r="A233" s="119"/>
      <c r="B233" s="8" t="s">
        <v>196</v>
      </c>
      <c r="C233" s="235" t="s">
        <v>66</v>
      </c>
      <c r="D233" s="244">
        <v>1</v>
      </c>
      <c r="E233" s="173"/>
      <c r="F233" s="173"/>
      <c r="G233" s="173"/>
      <c r="H233" s="294"/>
    </row>
    <row r="234" spans="1:8" x14ac:dyDescent="0.25">
      <c r="A234" s="119"/>
      <c r="B234" s="8" t="s">
        <v>83</v>
      </c>
      <c r="C234" s="235" t="s">
        <v>66</v>
      </c>
      <c r="D234" s="244">
        <v>1</v>
      </c>
      <c r="E234" s="173"/>
      <c r="F234" s="173"/>
      <c r="G234" s="173"/>
      <c r="H234" s="294"/>
    </row>
    <row r="235" spans="1:8" x14ac:dyDescent="0.25">
      <c r="A235" s="119"/>
      <c r="B235" s="273" t="s">
        <v>227</v>
      </c>
      <c r="C235" s="154"/>
      <c r="D235" s="244"/>
      <c r="E235" s="274"/>
      <c r="F235" s="173"/>
      <c r="G235" s="173"/>
      <c r="H235" s="283"/>
    </row>
    <row r="236" spans="1:8" x14ac:dyDescent="0.25">
      <c r="A236" s="119"/>
      <c r="B236" s="8" t="s">
        <v>265</v>
      </c>
      <c r="C236" s="235" t="s">
        <v>66</v>
      </c>
      <c r="D236" s="244">
        <v>1</v>
      </c>
      <c r="E236" s="245"/>
      <c r="F236" s="173"/>
      <c r="G236" s="173"/>
      <c r="H236" s="284"/>
    </row>
    <row r="237" spans="1:8" x14ac:dyDescent="0.25">
      <c r="A237" s="119"/>
      <c r="B237" s="8"/>
      <c r="C237" s="235"/>
      <c r="D237" s="244"/>
      <c r="E237" s="274"/>
      <c r="F237" s="164"/>
      <c r="G237" s="78"/>
      <c r="H237" s="283"/>
    </row>
    <row r="238" spans="1:8" x14ac:dyDescent="0.25">
      <c r="A238" s="105">
        <v>21</v>
      </c>
      <c r="B238" s="81" t="s">
        <v>84</v>
      </c>
      <c r="C238" s="148"/>
      <c r="D238" s="151"/>
      <c r="E238" s="191"/>
      <c r="F238" s="207"/>
      <c r="G238" s="215"/>
      <c r="H238" s="287"/>
    </row>
    <row r="239" spans="1:8" x14ac:dyDescent="0.25">
      <c r="A239" s="85"/>
      <c r="B239" s="8" t="s">
        <v>197</v>
      </c>
      <c r="C239" s="235" t="s">
        <v>66</v>
      </c>
      <c r="D239" s="244">
        <v>1</v>
      </c>
      <c r="E239" s="173"/>
      <c r="F239" s="173"/>
      <c r="G239" s="173"/>
      <c r="H239" s="294"/>
    </row>
    <row r="240" spans="1:8" x14ac:dyDescent="0.25">
      <c r="A240" s="119"/>
      <c r="B240" s="8" t="s">
        <v>85</v>
      </c>
      <c r="C240" s="235" t="s">
        <v>66</v>
      </c>
      <c r="D240" s="244">
        <v>1</v>
      </c>
      <c r="E240" s="173"/>
      <c r="F240" s="173"/>
      <c r="G240" s="173"/>
      <c r="H240" s="294"/>
    </row>
    <row r="241" spans="1:9" x14ac:dyDescent="0.25">
      <c r="A241" s="119"/>
      <c r="B241" s="8" t="s">
        <v>86</v>
      </c>
      <c r="C241" s="235" t="s">
        <v>66</v>
      </c>
      <c r="D241" s="244">
        <v>1</v>
      </c>
      <c r="E241" s="173"/>
      <c r="F241" s="173"/>
      <c r="G241" s="173"/>
      <c r="H241" s="294"/>
    </row>
    <row r="242" spans="1:9" x14ac:dyDescent="0.25">
      <c r="A242" s="132"/>
      <c r="B242" s="261"/>
      <c r="C242" s="262"/>
      <c r="D242" s="263"/>
      <c r="E242" s="264"/>
      <c r="F242" s="173"/>
      <c r="G242" s="78"/>
      <c r="H242" s="283"/>
    </row>
    <row r="243" spans="1:9" x14ac:dyDescent="0.25">
      <c r="A243" s="91">
        <v>22</v>
      </c>
      <c r="B243" s="81" t="s">
        <v>183</v>
      </c>
      <c r="C243" s="123"/>
      <c r="D243" s="123"/>
      <c r="E243" s="190"/>
      <c r="F243" s="207"/>
      <c r="G243" s="215"/>
      <c r="H243" s="287"/>
    </row>
    <row r="244" spans="1:9" x14ac:dyDescent="0.25">
      <c r="A244" s="120"/>
      <c r="B244" s="261" t="s">
        <v>180</v>
      </c>
      <c r="C244" s="265" t="s">
        <v>19</v>
      </c>
      <c r="D244" s="263">
        <v>5</v>
      </c>
      <c r="E244" s="173"/>
      <c r="F244" s="173"/>
      <c r="G244" s="173"/>
      <c r="H244" s="294"/>
    </row>
    <row r="245" spans="1:9" x14ac:dyDescent="0.25">
      <c r="A245" s="137"/>
      <c r="B245" s="266"/>
      <c r="C245" s="267"/>
      <c r="D245" s="268"/>
      <c r="F245" s="173"/>
      <c r="G245" s="78"/>
      <c r="H245" s="283"/>
    </row>
    <row r="246" spans="1:9" x14ac:dyDescent="0.25">
      <c r="A246" s="89">
        <v>23</v>
      </c>
      <c r="B246" s="80" t="s">
        <v>181</v>
      </c>
      <c r="C246" s="122"/>
      <c r="D246" s="122"/>
      <c r="E246" s="192"/>
      <c r="F246" s="207"/>
      <c r="G246" s="215"/>
      <c r="H246" s="287"/>
    </row>
    <row r="247" spans="1:9" x14ac:dyDescent="0.25">
      <c r="A247" s="116"/>
      <c r="B247" s="269" t="s">
        <v>256</v>
      </c>
      <c r="C247" s="262" t="s">
        <v>158</v>
      </c>
      <c r="D247" s="270">
        <v>1</v>
      </c>
      <c r="E247" s="173"/>
      <c r="F247" s="173"/>
      <c r="G247" s="173"/>
      <c r="H247" s="294"/>
    </row>
    <row r="248" spans="1:9" x14ac:dyDescent="0.25">
      <c r="A248" s="90"/>
      <c r="B248" s="8" t="s">
        <v>231</v>
      </c>
      <c r="C248" s="235" t="s">
        <v>66</v>
      </c>
      <c r="D248" s="244">
        <v>1</v>
      </c>
      <c r="E248" s="173"/>
      <c r="F248" s="173"/>
      <c r="G248" s="173"/>
      <c r="H248" s="294"/>
    </row>
    <row r="249" spans="1:9" x14ac:dyDescent="0.25">
      <c r="A249" s="90"/>
      <c r="B249" s="8" t="s">
        <v>188</v>
      </c>
      <c r="C249" s="235" t="s">
        <v>66</v>
      </c>
      <c r="D249" s="244">
        <v>1</v>
      </c>
      <c r="E249" s="173"/>
      <c r="F249" s="173"/>
      <c r="G249" s="173"/>
      <c r="H249" s="294"/>
    </row>
    <row r="250" spans="1:9" x14ac:dyDescent="0.25">
      <c r="A250" s="90"/>
      <c r="B250" s="8" t="s">
        <v>261</v>
      </c>
      <c r="C250" s="235" t="s">
        <v>19</v>
      </c>
      <c r="D250" s="244">
        <v>6</v>
      </c>
      <c r="E250" s="173"/>
      <c r="F250" s="173"/>
      <c r="G250" s="173"/>
      <c r="H250" s="294"/>
    </row>
    <row r="251" spans="1:9" x14ac:dyDescent="0.25">
      <c r="A251" s="90"/>
      <c r="B251" s="8" t="s">
        <v>262</v>
      </c>
      <c r="C251" s="235" t="s">
        <v>19</v>
      </c>
      <c r="D251" s="244">
        <v>1</v>
      </c>
      <c r="E251" s="173"/>
      <c r="F251" s="173"/>
      <c r="G251" s="173"/>
      <c r="H251" s="294"/>
    </row>
    <row r="252" spans="1:9" x14ac:dyDescent="0.25">
      <c r="A252" s="90"/>
      <c r="B252" s="8" t="s">
        <v>263</v>
      </c>
      <c r="C252" s="235" t="s">
        <v>19</v>
      </c>
      <c r="D252" s="244">
        <v>1</v>
      </c>
      <c r="E252" s="173"/>
      <c r="F252" s="173"/>
      <c r="G252" s="173"/>
      <c r="H252" s="294"/>
    </row>
    <row r="253" spans="1:9" ht="15.75" thickBot="1" x14ac:dyDescent="0.3">
      <c r="A253" s="297"/>
      <c r="B253" s="298"/>
      <c r="C253" s="299"/>
      <c r="D253" s="300"/>
      <c r="E253" s="301"/>
      <c r="F253" s="302"/>
      <c r="G253" s="303"/>
      <c r="H253" s="304"/>
    </row>
    <row r="254" spans="1:9" ht="15.75" thickBot="1" x14ac:dyDescent="0.3">
      <c r="A254" s="278"/>
      <c r="B254" s="279"/>
      <c r="C254" s="280"/>
      <c r="D254" s="281"/>
      <c r="E254" s="259"/>
    </row>
    <row r="255" spans="1:9" ht="31.5" customHeight="1" thickBot="1" x14ac:dyDescent="0.3">
      <c r="A255" s="92"/>
      <c r="B255" s="275" t="s">
        <v>267</v>
      </c>
      <c r="C255" s="88"/>
      <c r="D255" s="88"/>
      <c r="E255" s="200"/>
      <c r="F255" s="209"/>
      <c r="G255" s="217"/>
      <c r="H255" s="272"/>
      <c r="I255" s="1"/>
    </row>
    <row r="256" spans="1:9" ht="12.75" customHeight="1" x14ac:dyDescent="0.25">
      <c r="B256" s="53"/>
      <c r="C256" s="53"/>
      <c r="D256" s="53"/>
    </row>
    <row r="257" spans="2:4" ht="12.75" customHeight="1" x14ac:dyDescent="0.25">
      <c r="B257" s="53"/>
      <c r="C257" s="53"/>
      <c r="D257" s="53"/>
    </row>
    <row r="258" spans="2:4" ht="12.75" customHeight="1" x14ac:dyDescent="0.25">
      <c r="B258" s="53"/>
      <c r="C258" s="53"/>
      <c r="D258" s="53"/>
    </row>
  </sheetData>
  <mergeCells count="9">
    <mergeCell ref="A8:B8"/>
    <mergeCell ref="A10:E10"/>
    <mergeCell ref="A2:B3"/>
    <mergeCell ref="C2:D2"/>
    <mergeCell ref="K2:L2"/>
    <mergeCell ref="C3:D3"/>
    <mergeCell ref="K3:L3"/>
    <mergeCell ref="A4:B6"/>
    <mergeCell ref="E4:E5"/>
  </mergeCells>
  <printOptions verticalCentered="1"/>
  <pageMargins left="0.23622047244094491" right="3.937007874015748E-2" top="0.19685039370078741" bottom="0.74803149606299213" header="0.31496062992125984" footer="0.31496062992125984"/>
  <pageSetup scale="74" fitToHeight="0" orientation="landscape" r:id="rId1"/>
  <rowBreaks count="3" manualBreakCount="3">
    <brk id="61" max="7" man="1"/>
    <brk id="130" max="7" man="1"/>
    <brk id="219" max="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Presupuesto Base</vt:lpstr>
      <vt:lpstr>para presupuestar</vt:lpstr>
      <vt:lpstr>'para presupuestar'!Área_de_impresión</vt:lpstr>
      <vt:lpstr>'Presupuesto Base'!Área_de_impresión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Gabriel Egui</dc:creator>
  <cp:lastModifiedBy>usr</cp:lastModifiedBy>
  <cp:lastPrinted>2025-07-29T12:27:35Z</cp:lastPrinted>
  <dcterms:created xsi:type="dcterms:W3CDTF">2020-09-30T20:50:50Z</dcterms:created>
  <dcterms:modified xsi:type="dcterms:W3CDTF">2025-07-29T12:28:33Z</dcterms:modified>
</cp:coreProperties>
</file>